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ssenbuch" sheetId="2" state="visible" r:id="rId2"/>
    <sheet xmlns:r="http://schemas.openxmlformats.org/officeDocument/2006/relationships" name="Beiträge" sheetId="3" state="visible" r:id="rId3"/>
    <sheet xmlns:r="http://schemas.openxmlformats.org/officeDocument/2006/relationships" name="Strafen" sheetId="4" state="visible" r:id="rId4"/>
  </sheets>
  <definedNames>
    <definedName name="_xlnm.Print_Area" localSheetId="0">'Übersicht'!$A$1:$D$34</definedName>
    <definedName name="_xlnm._FilterDatabase" localSheetId="1" hidden="1">'Kassenbuch'!$A$5:$H$205</definedName>
    <definedName name="_xlnm.Print_Titles" localSheetId="1">'Kassenbuch'!$5:$5</definedName>
    <definedName name="_xlnm.Print_Area" localSheetId="1">'Kassenbuch'!$A$1:$H$205</definedName>
    <definedName name="_xlnm.Print_Titles" localSheetId="2">'Beiträge'!$5:$5</definedName>
    <definedName name="_xlnm.Print_Area" localSheetId="2">'Beiträge'!$A$1:$Q$47</definedName>
    <definedName name="_xlnm._FilterDatabase" localSheetId="3" hidden="1">'Strafen'!$A$5:$E$205</definedName>
    <definedName name="_xlnm.Print_Titles" localSheetId="3">'Strafen'!$5:$5</definedName>
    <definedName name="_xlnm.Print_Area" localSheetId="3">'Strafen'!$A$1:$K$205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.MM.YYYY"/>
    <numFmt numFmtId="165" formatCode="#,##0.00 &quot;€&quot;;[Red]-#,##0.00 &quot;€&quot;"/>
    <numFmt numFmtId="166" formatCode="&quot;am &quot;DD.MM.YYYY"/>
    <numFmt numFmtId="167" formatCode="[$-407]MMM YY"/>
    <numFmt numFmtId="168" formatCode="#,##0.00;[Red]-#,##0.00;&quot;&quot;;@"/>
    <numFmt numFmtId="169" formatCode="#,##0.00;[Red]-#,##0.00;&quot;–&quot;"/>
  </numFmts>
  <fonts count="17">
    <font>
      <name val="Calibri"/>
      <family val="2"/>
      <color theme="1"/>
      <sz val="11"/>
      <scheme val="minor"/>
    </font>
    <font>
      <name val="Calibri"/>
      <b val="1"/>
      <color rgb="0003301B"/>
      <sz val="22"/>
    </font>
    <font>
      <name val="Calibri"/>
      <b val="1"/>
      <color rgb="0015803D"/>
      <sz val="11"/>
    </font>
    <font>
      <name val="Calibri"/>
      <color rgb="003D5446"/>
      <sz val="10"/>
    </font>
    <font>
      <name val="Calibri"/>
      <b val="1"/>
      <color rgb="0003301B"/>
      <sz val="13"/>
    </font>
    <font>
      <name val="Calibri"/>
      <b val="1"/>
      <color rgb="0010261A"/>
      <sz val="11"/>
    </font>
    <font>
      <name val="Calibri"/>
      <color rgb="0010261A"/>
      <sz val="11"/>
    </font>
    <font>
      <name val="Calibri"/>
      <color rgb="003D5446"/>
      <sz val="9"/>
    </font>
    <font>
      <name val="Calibri"/>
      <b val="1"/>
      <color rgb="0003301B"/>
      <sz val="11"/>
    </font>
    <font>
      <name val="Calibri"/>
      <color rgb="0010261A"/>
      <sz val="10"/>
    </font>
    <font>
      <name val="Calibri"/>
      <color rgb="0015803D"/>
      <sz val="10"/>
    </font>
    <font>
      <name val="Calibri"/>
      <b val="1"/>
      <color rgb="0003301B"/>
      <sz val="20"/>
    </font>
    <font>
      <name val="Calibri"/>
      <b val="1"/>
      <color rgb="0010261A"/>
      <sz val="10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color rgb="0003301B"/>
      <sz val="10"/>
    </font>
    <font>
      <name val="Calibri"/>
      <b val="1"/>
      <color rgb="0003301B"/>
      <sz val="10"/>
    </font>
  </fonts>
  <fills count="7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F2F6F1"/>
        <bgColor rgb="00F2F6F1"/>
      </patternFill>
    </fill>
    <fill>
      <patternFill patternType="solid">
        <fgColor rgb="00DCF3E3"/>
        <bgColor rgb="00DCF3E3"/>
      </patternFill>
    </fill>
    <fill>
      <patternFill patternType="solid">
        <fgColor rgb="00F5C518"/>
        <bgColor rgb="00F5C518"/>
      </patternFill>
    </fill>
    <fill>
      <patternFill patternType="solid">
        <fgColor rgb="0003301B"/>
        <bgColor rgb="0003301B"/>
      </patternFill>
    </fill>
  </fills>
  <borders count="5">
    <border>
      <left/>
      <right/>
      <top/>
      <bottom/>
      <diagonal/>
    </border>
    <border>
      <bottom style="medium">
        <color rgb="0015803D"/>
      </bottom>
    </border>
    <border>
      <left style="thin">
        <color rgb="00CFDCCF"/>
      </left>
      <right style="thin">
        <color rgb="00CFDCCF"/>
      </right>
      <top style="thin">
        <color rgb="00CFDCCF"/>
      </top>
      <bottom style="thin">
        <color rgb="00CFDCCF"/>
      </bottom>
    </border>
    <border>
      <top style="medium">
        <color rgb="0015803D"/>
      </top>
    </border>
    <border>
      <bottom style="thin">
        <color rgb="00CFDCCF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top" wrapText="1"/>
    </xf>
    <xf numFmtId="0" fontId="4" fillId="0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6" fillId="2" borderId="2" applyAlignment="1" pivotButton="0" quotePrefix="0" xfId="0">
      <alignment horizontal="left" vertical="center"/>
    </xf>
    <xf numFmtId="0" fontId="7" fillId="0" borderId="0" applyAlignment="1" pivotButton="0" quotePrefix="0" xfId="0">
      <alignment vertical="center" wrapText="1"/>
    </xf>
    <xf numFmtId="164" fontId="6" fillId="2" borderId="2" applyAlignment="1" pivotButton="0" quotePrefix="0" xfId="0">
      <alignment horizontal="right" vertical="center"/>
    </xf>
    <xf numFmtId="165" fontId="6" fillId="2" borderId="2" applyAlignment="1" pivotButton="0" quotePrefix="0" xfId="0">
      <alignment horizontal="right" vertical="center"/>
    </xf>
    <xf numFmtId="166" fontId="3" fillId="0" borderId="1" applyAlignment="1" pivotButton="0" quotePrefix="0" xfId="0">
      <alignment horizontal="right" vertical="center"/>
    </xf>
    <xf numFmtId="0" fontId="6" fillId="0" borderId="0" pivotButton="0" quotePrefix="0" xfId="0"/>
    <xf numFmtId="165" fontId="6" fillId="3" borderId="0" applyAlignment="1" pivotButton="0" quotePrefix="0" xfId="0">
      <alignment horizontal="right" vertical="center"/>
    </xf>
    <xf numFmtId="0" fontId="3" fillId="0" borderId="0" pivotButton="0" quotePrefix="0" xfId="0"/>
    <xf numFmtId="165" fontId="3" fillId="0" borderId="0" applyAlignment="1" pivotButton="0" quotePrefix="0" xfId="0">
      <alignment horizontal="right" vertical="center"/>
    </xf>
    <xf numFmtId="0" fontId="7" fillId="0" borderId="0" pivotButton="0" quotePrefix="0" xfId="0"/>
    <xf numFmtId="0" fontId="4" fillId="4" borderId="3" pivotButton="0" quotePrefix="0" xfId="0"/>
    <xf numFmtId="165" fontId="4" fillId="4" borderId="3" applyAlignment="1" pivotButton="0" quotePrefix="0" xfId="0">
      <alignment horizontal="right" vertical="center"/>
    </xf>
    <xf numFmtId="0" fontId="8" fillId="5" borderId="0" applyAlignment="1" pivotButton="0" quotePrefix="0" xfId="0">
      <alignment horizontal="right"/>
    </xf>
    <xf numFmtId="0" fontId="9" fillId="0" borderId="0" applyAlignment="1" pivotButton="0" quotePrefix="0" xfId="0">
      <alignment vertical="top" wrapText="1"/>
    </xf>
    <xf numFmtId="0" fontId="10" fillId="3" borderId="0" applyAlignment="1" pivotButton="0" quotePrefix="0" xfId="0">
      <alignment vertical="top" wrapText="1"/>
    </xf>
    <xf numFmtId="0" fontId="0" fillId="3" borderId="0" pivotButton="0" quotePrefix="0" xfId="0"/>
    <xf numFmtId="0" fontId="11" fillId="0" borderId="0" pivotButton="0" quotePrefix="0" xfId="0"/>
    <xf numFmtId="165" fontId="12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right"/>
    </xf>
    <xf numFmtId="165" fontId="8" fillId="4" borderId="0" pivotButton="0" quotePrefix="0" xfId="0"/>
    <xf numFmtId="0" fontId="13" fillId="6" borderId="0" applyAlignment="1" pivotButton="0" quotePrefix="0" xfId="0">
      <alignment horizontal="center" vertical="center" wrapText="1"/>
    </xf>
    <xf numFmtId="164" fontId="6" fillId="0" borderId="4" applyAlignment="1" pivotButton="0" quotePrefix="0" xfId="0">
      <alignment horizontal="center"/>
    </xf>
    <xf numFmtId="0" fontId="6" fillId="0" borderId="4" applyAlignment="1" pivotButton="0" quotePrefix="0" xfId="0">
      <alignment horizontal="center"/>
    </xf>
    <xf numFmtId="0" fontId="6" fillId="0" borderId="4" pivotButton="0" quotePrefix="0" xfId="0"/>
    <xf numFmtId="165" fontId="6" fillId="0" borderId="4" pivotButton="0" quotePrefix="0" xfId="0"/>
    <xf numFmtId="165" fontId="8" fillId="0" borderId="4" pivotButton="0" quotePrefix="0" xfId="0"/>
    <xf numFmtId="165" fontId="12" fillId="0" borderId="0" pivotButton="0" quotePrefix="0" xfId="0"/>
    <xf numFmtId="164" fontId="12" fillId="0" borderId="0" pivotButton="0" quotePrefix="0" xfId="0"/>
    <xf numFmtId="0" fontId="14" fillId="6" borderId="0" applyAlignment="1" pivotButton="0" quotePrefix="0" xfId="0">
      <alignment horizontal="center" vertical="center" wrapText="1"/>
    </xf>
    <xf numFmtId="167" fontId="13" fillId="6" borderId="0" applyAlignment="1" pivotButton="0" quotePrefix="0" xfId="0">
      <alignment horizontal="center" vertical="center" wrapText="1"/>
    </xf>
    <xf numFmtId="165" fontId="3" fillId="0" borderId="4" pivotButton="0" quotePrefix="0" xfId="0"/>
    <xf numFmtId="168" fontId="9" fillId="0" borderId="4" applyAlignment="1" pivotButton="0" quotePrefix="0" xfId="0">
      <alignment horizontal="center"/>
    </xf>
    <xf numFmtId="165" fontId="15" fillId="0" borderId="4" pivotButton="0" quotePrefix="0" xfId="0"/>
    <xf numFmtId="165" fontId="16" fillId="0" borderId="4" pivotButton="0" quotePrefix="0" xfId="0"/>
    <xf numFmtId="0" fontId="8" fillId="4" borderId="3" pivotButton="0" quotePrefix="0" xfId="0"/>
    <xf numFmtId="165" fontId="8" fillId="4" borderId="3" pivotButton="0" quotePrefix="0" xfId="0"/>
    <xf numFmtId="0" fontId="16" fillId="4" borderId="0" pivotButton="0" quotePrefix="0" xfId="0"/>
    <xf numFmtId="169" fontId="16" fillId="4" borderId="0" applyAlignment="1" pivotButton="0" quotePrefix="0" xfId="0">
      <alignment horizontal="center"/>
    </xf>
    <xf numFmtId="0" fontId="15" fillId="0" borderId="4" pivotButton="0" quotePrefix="0" xfId="0"/>
    <xf numFmtId="165" fontId="7" fillId="0" borderId="0" pivotButton="0" quotePrefix="0" xfId="0"/>
  </cellXfs>
  <cellStyles count="1">
    <cellStyle name="Normal" xfId="0" builtinId="0" hidden="0"/>
  </cellStyles>
  <dxfs count="6">
    <dxf>
      <font>
        <b val="1"/>
        <color rgb="00B42318"/>
      </font>
    </dxf>
    <dxf>
      <fill>
        <patternFill patternType="solid">
          <fgColor rgb="00F2F6F1"/>
          <bgColor rgb="00F2F6F1"/>
        </patternFill>
      </fill>
    </dxf>
    <dxf>
      <font>
        <b val="1"/>
        <color rgb="0015803D"/>
      </font>
      <fill>
        <patternFill patternType="solid">
          <fgColor rgb="00DCF3E3"/>
          <bgColor rgb="00DCF3E3"/>
        </patternFill>
      </fill>
    </dxf>
    <dxf>
      <font>
        <color rgb="003D5446"/>
      </font>
      <fill>
        <patternFill patternType="solid">
          <fgColor rgb="00E6EEE5"/>
          <bgColor rgb="00E6EEE5"/>
        </patternFill>
      </fill>
    </dxf>
    <dxf>
      <fill>
        <patternFill patternType="solid">
          <fgColor rgb="00FCEFB4"/>
          <bgColor rgb="00FCEFB4"/>
        </patternFill>
      </fill>
    </dxf>
    <dxf>
      <font>
        <b val="1"/>
        <color rgb="00B42318"/>
      </font>
      <fill>
        <patternFill patternType="solid">
          <fgColor rgb="00FCEFB4"/>
          <bgColor rgb="00FCEF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11pay.de" TargetMode="External" Id="rId1"/><Relationship Type="http://schemas.openxmlformats.org/officeDocument/2006/relationships/hyperlink" Target="https://11pay.de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11pay.d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11pay.d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11pay.de" TargetMode="External" Id="rId1"/></Relationships>
</file>

<file path=xl/worksheets/sheet1.xml><?xml version="1.0" encoding="utf-8"?>
<worksheet xmlns="http://schemas.openxmlformats.org/spreadsheetml/2006/main">
  <sheetPr>
    <tabColor rgb="0003301B"/>
    <outlinePr summaryBelow="1" summaryRight="1"/>
    <pageSetUpPr fitToPage="1"/>
  </sheetPr>
  <dimension ref="B1:D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22" customWidth="1" min="3" max="3"/>
    <col width="58" customWidth="1" min="4" max="4"/>
  </cols>
  <sheetData>
    <row r="1" ht="34" customHeight="1">
      <c r="B1" s="1" t="inlineStr">
        <is>
          <t>Mannschaftskasse</t>
        </is>
      </c>
      <c r="D1" s="2" t="inlineStr">
        <is>
          <t>11pay.de</t>
        </is>
      </c>
    </row>
    <row r="2" ht="30" customHeight="1">
      <c r="B2" s="3" t="inlineStr">
        <is>
          <t>Kostenlose Vorlage von 11pay.de – Kassenbuch, Beiträge und Strafen an einem Ort. Weiße Felder füllst du aus, alles Grüne rechnet sich selbst.</t>
        </is>
      </c>
    </row>
    <row r="4" ht="24" customHeight="1">
      <c r="B4" s="4" t="inlineStr">
        <is>
          <t>Eure Angaben</t>
        </is>
      </c>
      <c r="C4" s="5" t="n"/>
      <c r="D4" s="5" t="n"/>
    </row>
    <row r="5" ht="22" customHeight="1">
      <c r="B5" s="6" t="inlineStr">
        <is>
          <t>Team</t>
        </is>
      </c>
      <c r="C5" s="7" t="n"/>
      <c r="D5" s="8" t="inlineStr">
        <is>
          <t>Name eurer Mannschaft</t>
        </is>
      </c>
    </row>
    <row r="6" ht="22" customHeight="1">
      <c r="B6" s="6" t="inlineStr">
        <is>
          <t>Saison</t>
        </is>
      </c>
      <c r="C6" s="7" t="n"/>
      <c r="D6" s="8" t="inlineStr">
        <is>
          <t>z. B. 2026/27</t>
        </is>
      </c>
    </row>
    <row r="7" ht="22" customHeight="1">
      <c r="B7" s="6" t="inlineStr">
        <is>
          <t>Kassenwart/in</t>
        </is>
      </c>
      <c r="C7" s="7" t="n"/>
      <c r="D7" s="8" t="inlineStr">
        <is>
          <t>Wer die Kasse führt</t>
        </is>
      </c>
    </row>
    <row r="8" ht="30" customHeight="1">
      <c r="B8" s="6" t="inlineStr">
        <is>
          <t>Erster Monat der Saison</t>
        </is>
      </c>
      <c r="C8" s="9" t="n"/>
      <c r="D8" s="8" t="inlineStr">
        <is>
          <t>Datum eintragen, z. B. den 1. des Monats – daraus entstehen die Monate im Blatt Beiträge</t>
        </is>
      </c>
    </row>
    <row r="9" ht="30" customHeight="1">
      <c r="B9" s="6" t="inlineStr">
        <is>
          <t>Monatsbeitrag je Spieler/in</t>
        </is>
      </c>
      <c r="C9" s="10" t="n"/>
      <c r="D9" s="8" t="inlineStr">
        <is>
          <t>Euer Beitrag pro Monat. Abweichungen je Person trägst du im Blatt Beiträge ein</t>
        </is>
      </c>
    </row>
    <row r="10" ht="22" customHeight="1">
      <c r="B10" s="6" t="inlineStr">
        <is>
          <t>Kassenstand zu Beginn</t>
        </is>
      </c>
      <c r="C10" s="10" t="n"/>
      <c r="D10" s="8" t="inlineStr">
        <is>
          <t>Was beim Start schon in der Kasse liegt (sonst leer lassen)</t>
        </is>
      </c>
    </row>
    <row r="12" ht="24" customHeight="1">
      <c r="B12" s="4" t="inlineStr">
        <is>
          <t>Stand der Kasse</t>
        </is>
      </c>
      <c r="C12" s="11">
        <f>TODAY()</f>
        <v/>
      </c>
      <c r="D12" s="5" t="n"/>
    </row>
    <row r="13">
      <c r="B13" s="12" t="inlineStr">
        <is>
          <t>Kassenstand zu Beginn</t>
        </is>
      </c>
      <c r="C13" s="13">
        <f>C10</f>
        <v/>
      </c>
    </row>
    <row r="14">
      <c r="B14" s="12" t="inlineStr">
        <is>
          <t>+ Einnahmen</t>
        </is>
      </c>
      <c r="C14" s="13">
        <f>SUM(Kassenbuch!$E$6:$E$205)</f>
        <v/>
      </c>
    </row>
    <row r="15">
      <c r="B15" s="14" t="inlineStr">
        <is>
          <t xml:space="preserve">   davon Beiträge</t>
        </is>
      </c>
      <c r="C15" s="15">
        <f>SUMIF(Kassenbuch!$D$6:$D$205,"Beitrag",Kassenbuch!$E$6:$E$205)</f>
        <v/>
      </c>
    </row>
    <row r="16">
      <c r="B16" s="14" t="inlineStr">
        <is>
          <t xml:space="preserve">   davon Strafen</t>
        </is>
      </c>
      <c r="C16" s="15">
        <f>SUMIF(Kassenbuch!$D$6:$D$205,"Strafe",Kassenbuch!$E$6:$E$205)</f>
        <v/>
      </c>
    </row>
    <row r="17">
      <c r="B17" s="14" t="inlineStr">
        <is>
          <t xml:space="preserve">   davon sonstige Einnahmen</t>
        </is>
      </c>
      <c r="C17" s="15">
        <f>C14-C15-C16</f>
        <v/>
      </c>
      <c r="D17" s="16" t="inlineStr">
        <is>
          <t>Art „Einnahme“, z. B. Sponsoring, Verkauf beim Heimspiel</t>
        </is>
      </c>
    </row>
    <row r="18">
      <c r="B18" s="12" t="inlineStr">
        <is>
          <t>– Ausgaben</t>
        </is>
      </c>
      <c r="C18" s="13">
        <f>SUM(Kassenbuch!$F$6:$F$205)</f>
        <v/>
      </c>
    </row>
    <row r="19" ht="26" customHeight="1">
      <c r="B19" s="17" t="inlineStr">
        <is>
          <t>Kassenstand jetzt</t>
        </is>
      </c>
      <c r="C19" s="18">
        <f>C13+C14-C18</f>
        <v/>
      </c>
      <c r="D19" s="16" t="inlineStr">
        <is>
          <t>Stimmt das mit dem Geld in der Kasse bzw. auf dem Konto überein?</t>
        </is>
      </c>
    </row>
    <row r="21" ht="24" customHeight="1">
      <c r="B21" s="4" t="inlineStr">
        <is>
          <t>Was noch offen ist</t>
        </is>
      </c>
      <c r="C21" s="5" t="n"/>
      <c r="D21" s="5" t="n"/>
    </row>
    <row r="22">
      <c r="B22" s="12" t="inlineStr">
        <is>
          <t>Offene Beiträge (bis heute fällig)</t>
        </is>
      </c>
      <c r="C22" s="13">
        <f>'Beiträge'!$Q$46</f>
        <v/>
      </c>
      <c r="D22" s="16" t="inlineStr">
        <is>
          <t>aus dem Blatt Beiträge</t>
        </is>
      </c>
    </row>
    <row r="23">
      <c r="B23" s="12" t="inlineStr">
        <is>
          <t>Offene Strafen</t>
        </is>
      </c>
      <c r="C23" s="13">
        <f>SUM(Strafen!$D$6:$D$205)-SUMIF(Strafen!$E$6:$E$205,"ja",Strafen!$D$6:$D$205)</f>
        <v/>
      </c>
      <c r="D23" s="16" t="inlineStr">
        <is>
          <t>alle Strafen ohne „ja“ in der Spalte Bezahlt</t>
        </is>
      </c>
    </row>
    <row r="24" ht="26" customHeight="1">
      <c r="B24" s="17" t="inlineStr">
        <is>
          <t>Insgesamt offen</t>
        </is>
      </c>
      <c r="C24" s="18">
        <f>C22+C23</f>
        <v/>
      </c>
    </row>
    <row r="25">
      <c r="B25" s="12" t="inlineStr">
        <is>
          <t>Strafenkönig/in der Saison</t>
        </is>
      </c>
      <c r="C25" s="19">
        <f>IF(MAX(Strafen!$I$6:$I$45)&lt;=0,"–",INDEX(Strafen!$H$6:$H$45,MATCH(MAX(Strafen!$I$6:$I$45),Strafen!$I$6:$I$45,0)))</f>
        <v/>
      </c>
      <c r="D25" s="16" t="inlineStr">
        <is>
          <t>Wer in der Summe die meisten Euro an Strafen gesammelt hat</t>
        </is>
      </c>
    </row>
    <row r="27" ht="24" customHeight="1">
      <c r="B27" s="4" t="inlineStr">
        <is>
          <t>So geht's</t>
        </is>
      </c>
      <c r="C27" s="5" t="n"/>
      <c r="D27" s="5" t="n"/>
    </row>
    <row r="28" ht="18" customHeight="1">
      <c r="B28" s="20" t="inlineStr">
        <is>
          <t>1. Oben die Angaben eintragen: Team, Saisonbeginn, Monatsbeitrag, Kassenstand zu Beginn.</t>
        </is>
      </c>
    </row>
    <row r="29" ht="18" customHeight="1">
      <c r="B29" s="20" t="inlineStr">
        <is>
          <t>2. Im Blatt „Beiträge“ einmal alle Namen eintragen. Pro Monat: x = bezahlt, Zahl = Teilbetrag, frei = nicht fällig.</t>
        </is>
      </c>
    </row>
    <row r="30" ht="18" customHeight="1">
      <c r="B30" s="20" t="inlineStr">
        <is>
          <t>3. Jede Geldbewegung ins „Kassenbuch“: Datum, Beleg-Nr., wer/wofür, Art, Betrag. Der Kassenstand läuft mit.</t>
        </is>
      </c>
    </row>
    <row r="31" ht="18" customHeight="1">
      <c r="B31" s="20" t="inlineStr">
        <is>
          <t>4. Strafen ins Blatt „Strafen“, bei Bezahlung „ja“ wählen – und die Zahlung auch ins Kassenbuch.</t>
        </is>
      </c>
    </row>
    <row r="32" ht="18" customHeight="1">
      <c r="B32" s="20" t="inlineStr">
        <is>
          <t>5. Hier auf der Übersicht siehst du Kassenstand, offene Beiträge und offene Strafen.</t>
        </is>
      </c>
    </row>
    <row r="34" ht="44" customHeight="1">
      <c r="B34" s="21" t="inlineStr">
        <is>
          <t>Tipp: In einer Tabelle sieht dein Team nur, was du ihm schickst. In der App 11pay sieht jeder den Stand selbst, Beiträge und Strafen werden automatisch verrechnet und offene Beträge automatisch angemahnt – 14 Tage kostenlos testen auf 11pay.de</t>
        </is>
      </c>
      <c r="C34" s="22" t="n"/>
      <c r="D34" s="22" t="n"/>
    </row>
  </sheetData>
  <mergeCells count="7">
    <mergeCell ref="B28:D28"/>
    <mergeCell ref="B31:D31"/>
    <mergeCell ref="B32:D32"/>
    <mergeCell ref="B30:D30"/>
    <mergeCell ref="B29:D29"/>
    <mergeCell ref="B2:D2"/>
    <mergeCell ref="B34:D34"/>
  </mergeCells>
  <conditionalFormatting sqref="C22:C24">
    <cfRule type="expression" priority="1" dxfId="0">
      <formula>C22&gt;0</formula>
    </cfRule>
  </conditionalFormatting>
  <dataValidations count="3">
    <dataValidation sqref="C8" showDropDown="0" showInputMessage="0" showErrorMessage="1" allowBlank="1" errorTitle="Datum" error="Bitte ein Datum eintragen, z. B. 01.08.2026." type="date" operator="greaterThan">
      <formula1>36526</formula1>
    </dataValidation>
    <dataValidation sqref="C9" showDropDown="0" showInputMessage="0" showErrorMessage="1" allowBlank="1" errorTitle="Betrag" error="Bitte einen Betrag ab 0 eintragen." type="decimal" operator="greaterThanOrEqual">
      <formula1>0</formula1>
    </dataValidation>
    <dataValidation sqref="C10" showDropDown="0" showInputMessage="0" showErrorMessage="1" allowBlank="1" errorTitle="Betrag" error="Bitte einen Betrag eintragen." type="decimal" operator="between">
      <formula1>-1000000</formula1>
      <formula2>1000000</formula2>
    </dataValidation>
  </dataValidations>
  <hyperlinks>
    <hyperlink xmlns:r="http://schemas.openxmlformats.org/officeDocument/2006/relationships" ref="D1" r:id="rId1"/>
    <hyperlink xmlns:r="http://schemas.openxmlformats.org/officeDocument/2006/relationships" ref="B34" r:id="rId2"/>
  </hyperlinks>
  <printOptions horizontalCentered="1"/>
  <pageMargins left="0.5" right="0.5" top="0.6" bottom="0.7" header="0.5" footer="0.5"/>
  <pageSetup orientation="portrait" paperSize="9" fitToHeight="1" fitToWidth="1"/>
  <headerFooter>
    <oddHeader/>
    <oddFooter>&amp;L&amp;8 &amp;K3D5446Mannschaftskasse-Vorlage · 11pay.de&amp;R&amp;8 &amp;K3D5446Seite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H2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6" customWidth="1" min="3" max="3"/>
    <col width="12" customWidth="1" min="4" max="4"/>
    <col width="14" customWidth="1" min="5" max="5"/>
    <col width="14" customWidth="1" min="6" max="6"/>
    <col width="16" customWidth="1" min="7" max="7"/>
    <col width="26" customWidth="1" min="8" max="8"/>
  </cols>
  <sheetData>
    <row r="1" ht="30" customHeight="1">
      <c r="A1" s="23" t="inlineStr">
        <is>
          <t>Kassenbuch</t>
        </is>
      </c>
      <c r="H1" s="2" t="inlineStr">
        <is>
          <t>11pay.de</t>
        </is>
      </c>
    </row>
    <row r="2" ht="30" customHeight="1">
      <c r="A2" s="3" t="inlineStr">
        <is>
          <t>Eine Zeile je Geldbewegung. Art aus der Liste wählen, Betrag unter Einnahme oder Ausgabe – der Kassenstand rechnet sich selbst. Belege nummerieren und aufheben. Vorlage von 11pay.de</t>
        </is>
      </c>
    </row>
    <row r="3">
      <c r="A3" s="14" t="inlineStr">
        <is>
          <t>Kassenstand zu Beginn:</t>
        </is>
      </c>
      <c r="C3" s="24">
        <f>'Übersicht'!$C$10</f>
        <v/>
      </c>
      <c r="E3" s="25" t="inlineStr">
        <is>
          <t>Kassenstand jetzt:</t>
        </is>
      </c>
      <c r="G3" s="26">
        <f>'Übersicht'!$C$19</f>
        <v/>
      </c>
    </row>
    <row r="5" ht="32" customHeight="1">
      <c r="A5" s="27" t="inlineStr">
        <is>
          <t>Datum</t>
        </is>
      </c>
      <c r="B5" s="27" t="inlineStr">
        <is>
          <t>Beleg-Nr.</t>
        </is>
      </c>
      <c r="C5" s="27" t="inlineStr">
        <is>
          <t>Wer / Zweck</t>
        </is>
      </c>
      <c r="D5" s="27" t="inlineStr">
        <is>
          <t>Art</t>
        </is>
      </c>
      <c r="E5" s="27" t="inlineStr">
        <is>
          <t>Einnahme (€)</t>
        </is>
      </c>
      <c r="F5" s="27" t="inlineStr">
        <is>
          <t>Ausgabe (€)</t>
        </is>
      </c>
      <c r="G5" s="27" t="inlineStr">
        <is>
          <t>Kassenstand (€)</t>
        </is>
      </c>
      <c r="H5" s="27" t="inlineStr">
        <is>
          <t>Notiz</t>
        </is>
      </c>
    </row>
    <row r="6">
      <c r="A6" s="28" t="n"/>
      <c r="B6" s="29" t="n"/>
      <c r="C6" s="30" t="n"/>
      <c r="D6" s="29" t="n"/>
      <c r="E6" s="31" t="n"/>
      <c r="F6" s="31" t="n"/>
      <c r="G6" s="32">
        <f>IF(AND(E6="",F6=""),"",'Übersicht'!$C$10+SUM(E$6:E6)-SUM(F$6:F6))</f>
        <v/>
      </c>
      <c r="H6" s="30" t="n"/>
    </row>
    <row r="7">
      <c r="A7" s="28" t="n"/>
      <c r="B7" s="29" t="n"/>
      <c r="C7" s="30" t="n"/>
      <c r="D7" s="29" t="n"/>
      <c r="E7" s="31" t="n"/>
      <c r="F7" s="31" t="n"/>
      <c r="G7" s="32">
        <f>IF(AND(E7="",F7=""),"",'Übersicht'!$C$10+SUM(E$6:E7)-SUM(F$6:F7))</f>
        <v/>
      </c>
      <c r="H7" s="30" t="n"/>
    </row>
    <row r="8">
      <c r="A8" s="28" t="n"/>
      <c r="B8" s="29" t="n"/>
      <c r="C8" s="30" t="n"/>
      <c r="D8" s="29" t="n"/>
      <c r="E8" s="31" t="n"/>
      <c r="F8" s="31" t="n"/>
      <c r="G8" s="32">
        <f>IF(AND(E8="",F8=""),"",'Übersicht'!$C$10+SUM(E$6:E8)-SUM(F$6:F8))</f>
        <v/>
      </c>
      <c r="H8" s="30" t="n"/>
    </row>
    <row r="9">
      <c r="A9" s="28" t="n"/>
      <c r="B9" s="29" t="n"/>
      <c r="C9" s="30" t="n"/>
      <c r="D9" s="29" t="n"/>
      <c r="E9" s="31" t="n"/>
      <c r="F9" s="31" t="n"/>
      <c r="G9" s="32">
        <f>IF(AND(E9="",F9=""),"",'Übersicht'!$C$10+SUM(E$6:E9)-SUM(F$6:F9))</f>
        <v/>
      </c>
      <c r="H9" s="30" t="n"/>
    </row>
    <row r="10">
      <c r="A10" s="28" t="n"/>
      <c r="B10" s="29" t="n"/>
      <c r="C10" s="30" t="n"/>
      <c r="D10" s="29" t="n"/>
      <c r="E10" s="31" t="n"/>
      <c r="F10" s="31" t="n"/>
      <c r="G10" s="32">
        <f>IF(AND(E10="",F10=""),"",'Übersicht'!$C$10+SUM(E$6:E10)-SUM(F$6:F10))</f>
        <v/>
      </c>
      <c r="H10" s="30" t="n"/>
    </row>
    <row r="11">
      <c r="A11" s="28" t="n"/>
      <c r="B11" s="29" t="n"/>
      <c r="C11" s="30" t="n"/>
      <c r="D11" s="29" t="n"/>
      <c r="E11" s="31" t="n"/>
      <c r="F11" s="31" t="n"/>
      <c r="G11" s="32">
        <f>IF(AND(E11="",F11=""),"",'Übersicht'!$C$10+SUM(E$6:E11)-SUM(F$6:F11))</f>
        <v/>
      </c>
      <c r="H11" s="30" t="n"/>
    </row>
    <row r="12">
      <c r="A12" s="28" t="n"/>
      <c r="B12" s="29" t="n"/>
      <c r="C12" s="30" t="n"/>
      <c r="D12" s="29" t="n"/>
      <c r="E12" s="31" t="n"/>
      <c r="F12" s="31" t="n"/>
      <c r="G12" s="32">
        <f>IF(AND(E12="",F12=""),"",'Übersicht'!$C$10+SUM(E$6:E12)-SUM(F$6:F12))</f>
        <v/>
      </c>
      <c r="H12" s="30" t="n"/>
    </row>
    <row r="13">
      <c r="A13" s="28" t="n"/>
      <c r="B13" s="29" t="n"/>
      <c r="C13" s="30" t="n"/>
      <c r="D13" s="29" t="n"/>
      <c r="E13" s="31" t="n"/>
      <c r="F13" s="31" t="n"/>
      <c r="G13" s="32">
        <f>IF(AND(E13="",F13=""),"",'Übersicht'!$C$10+SUM(E$6:E13)-SUM(F$6:F13))</f>
        <v/>
      </c>
      <c r="H13" s="30" t="n"/>
    </row>
    <row r="14">
      <c r="A14" s="28" t="n"/>
      <c r="B14" s="29" t="n"/>
      <c r="C14" s="30" t="n"/>
      <c r="D14" s="29" t="n"/>
      <c r="E14" s="31" t="n"/>
      <c r="F14" s="31" t="n"/>
      <c r="G14" s="32">
        <f>IF(AND(E14="",F14=""),"",'Übersicht'!$C$10+SUM(E$6:E14)-SUM(F$6:F14))</f>
        <v/>
      </c>
      <c r="H14" s="30" t="n"/>
    </row>
    <row r="15">
      <c r="A15" s="28" t="n"/>
      <c r="B15" s="29" t="n"/>
      <c r="C15" s="30" t="n"/>
      <c r="D15" s="29" t="n"/>
      <c r="E15" s="31" t="n"/>
      <c r="F15" s="31" t="n"/>
      <c r="G15" s="32">
        <f>IF(AND(E15="",F15=""),"",'Übersicht'!$C$10+SUM(E$6:E15)-SUM(F$6:F15))</f>
        <v/>
      </c>
      <c r="H15" s="30" t="n"/>
    </row>
    <row r="16">
      <c r="A16" s="28" t="n"/>
      <c r="B16" s="29" t="n"/>
      <c r="C16" s="30" t="n"/>
      <c r="D16" s="29" t="n"/>
      <c r="E16" s="31" t="n"/>
      <c r="F16" s="31" t="n"/>
      <c r="G16" s="32">
        <f>IF(AND(E16="",F16=""),"",'Übersicht'!$C$10+SUM(E$6:E16)-SUM(F$6:F16))</f>
        <v/>
      </c>
      <c r="H16" s="30" t="n"/>
    </row>
    <row r="17">
      <c r="A17" s="28" t="n"/>
      <c r="B17" s="29" t="n"/>
      <c r="C17" s="30" t="n"/>
      <c r="D17" s="29" t="n"/>
      <c r="E17" s="31" t="n"/>
      <c r="F17" s="31" t="n"/>
      <c r="G17" s="32">
        <f>IF(AND(E17="",F17=""),"",'Übersicht'!$C$10+SUM(E$6:E17)-SUM(F$6:F17))</f>
        <v/>
      </c>
      <c r="H17" s="30" t="n"/>
    </row>
    <row r="18">
      <c r="A18" s="28" t="n"/>
      <c r="B18" s="29" t="n"/>
      <c r="C18" s="30" t="n"/>
      <c r="D18" s="29" t="n"/>
      <c r="E18" s="31" t="n"/>
      <c r="F18" s="31" t="n"/>
      <c r="G18" s="32">
        <f>IF(AND(E18="",F18=""),"",'Übersicht'!$C$10+SUM(E$6:E18)-SUM(F$6:F18))</f>
        <v/>
      </c>
      <c r="H18" s="30" t="n"/>
    </row>
    <row r="19">
      <c r="A19" s="28" t="n"/>
      <c r="B19" s="29" t="n"/>
      <c r="C19" s="30" t="n"/>
      <c r="D19" s="29" t="n"/>
      <c r="E19" s="31" t="n"/>
      <c r="F19" s="31" t="n"/>
      <c r="G19" s="32">
        <f>IF(AND(E19="",F19=""),"",'Übersicht'!$C$10+SUM(E$6:E19)-SUM(F$6:F19))</f>
        <v/>
      </c>
      <c r="H19" s="30" t="n"/>
    </row>
    <row r="20">
      <c r="A20" s="28" t="n"/>
      <c r="B20" s="29" t="n"/>
      <c r="C20" s="30" t="n"/>
      <c r="D20" s="29" t="n"/>
      <c r="E20" s="31" t="n"/>
      <c r="F20" s="31" t="n"/>
      <c r="G20" s="32">
        <f>IF(AND(E20="",F20=""),"",'Übersicht'!$C$10+SUM(E$6:E20)-SUM(F$6:F20))</f>
        <v/>
      </c>
      <c r="H20" s="30" t="n"/>
    </row>
    <row r="21">
      <c r="A21" s="28" t="n"/>
      <c r="B21" s="29" t="n"/>
      <c r="C21" s="30" t="n"/>
      <c r="D21" s="29" t="n"/>
      <c r="E21" s="31" t="n"/>
      <c r="F21" s="31" t="n"/>
      <c r="G21" s="32">
        <f>IF(AND(E21="",F21=""),"",'Übersicht'!$C$10+SUM(E$6:E21)-SUM(F$6:F21))</f>
        <v/>
      </c>
      <c r="H21" s="30" t="n"/>
    </row>
    <row r="22">
      <c r="A22" s="28" t="n"/>
      <c r="B22" s="29" t="n"/>
      <c r="C22" s="30" t="n"/>
      <c r="D22" s="29" t="n"/>
      <c r="E22" s="31" t="n"/>
      <c r="F22" s="31" t="n"/>
      <c r="G22" s="32">
        <f>IF(AND(E22="",F22=""),"",'Übersicht'!$C$10+SUM(E$6:E22)-SUM(F$6:F22))</f>
        <v/>
      </c>
      <c r="H22" s="30" t="n"/>
    </row>
    <row r="23">
      <c r="A23" s="28" t="n"/>
      <c r="B23" s="29" t="n"/>
      <c r="C23" s="30" t="n"/>
      <c r="D23" s="29" t="n"/>
      <c r="E23" s="31" t="n"/>
      <c r="F23" s="31" t="n"/>
      <c r="G23" s="32">
        <f>IF(AND(E23="",F23=""),"",'Übersicht'!$C$10+SUM(E$6:E23)-SUM(F$6:F23))</f>
        <v/>
      </c>
      <c r="H23" s="30" t="n"/>
    </row>
    <row r="24">
      <c r="A24" s="28" t="n"/>
      <c r="B24" s="29" t="n"/>
      <c r="C24" s="30" t="n"/>
      <c r="D24" s="29" t="n"/>
      <c r="E24" s="31" t="n"/>
      <c r="F24" s="31" t="n"/>
      <c r="G24" s="32">
        <f>IF(AND(E24="",F24=""),"",'Übersicht'!$C$10+SUM(E$6:E24)-SUM(F$6:F24))</f>
        <v/>
      </c>
      <c r="H24" s="30" t="n"/>
    </row>
    <row r="25">
      <c r="A25" s="28" t="n"/>
      <c r="B25" s="29" t="n"/>
      <c r="C25" s="30" t="n"/>
      <c r="D25" s="29" t="n"/>
      <c r="E25" s="31" t="n"/>
      <c r="F25" s="31" t="n"/>
      <c r="G25" s="32">
        <f>IF(AND(E25="",F25=""),"",'Übersicht'!$C$10+SUM(E$6:E25)-SUM(F$6:F25))</f>
        <v/>
      </c>
      <c r="H25" s="30" t="n"/>
    </row>
    <row r="26">
      <c r="A26" s="28" t="n"/>
      <c r="B26" s="29" t="n"/>
      <c r="C26" s="30" t="n"/>
      <c r="D26" s="29" t="n"/>
      <c r="E26" s="31" t="n"/>
      <c r="F26" s="31" t="n"/>
      <c r="G26" s="32">
        <f>IF(AND(E26="",F26=""),"",'Übersicht'!$C$10+SUM(E$6:E26)-SUM(F$6:F26))</f>
        <v/>
      </c>
      <c r="H26" s="30" t="n"/>
    </row>
    <row r="27">
      <c r="A27" s="28" t="n"/>
      <c r="B27" s="29" t="n"/>
      <c r="C27" s="30" t="n"/>
      <c r="D27" s="29" t="n"/>
      <c r="E27" s="31" t="n"/>
      <c r="F27" s="31" t="n"/>
      <c r="G27" s="32">
        <f>IF(AND(E27="",F27=""),"",'Übersicht'!$C$10+SUM(E$6:E27)-SUM(F$6:F27))</f>
        <v/>
      </c>
      <c r="H27" s="30" t="n"/>
    </row>
    <row r="28">
      <c r="A28" s="28" t="n"/>
      <c r="B28" s="29" t="n"/>
      <c r="C28" s="30" t="n"/>
      <c r="D28" s="29" t="n"/>
      <c r="E28" s="31" t="n"/>
      <c r="F28" s="31" t="n"/>
      <c r="G28" s="32">
        <f>IF(AND(E28="",F28=""),"",'Übersicht'!$C$10+SUM(E$6:E28)-SUM(F$6:F28))</f>
        <v/>
      </c>
      <c r="H28" s="30" t="n"/>
    </row>
    <row r="29">
      <c r="A29" s="28" t="n"/>
      <c r="B29" s="29" t="n"/>
      <c r="C29" s="30" t="n"/>
      <c r="D29" s="29" t="n"/>
      <c r="E29" s="31" t="n"/>
      <c r="F29" s="31" t="n"/>
      <c r="G29" s="32">
        <f>IF(AND(E29="",F29=""),"",'Übersicht'!$C$10+SUM(E$6:E29)-SUM(F$6:F29))</f>
        <v/>
      </c>
      <c r="H29" s="30" t="n"/>
    </row>
    <row r="30">
      <c r="A30" s="28" t="n"/>
      <c r="B30" s="29" t="n"/>
      <c r="C30" s="30" t="n"/>
      <c r="D30" s="29" t="n"/>
      <c r="E30" s="31" t="n"/>
      <c r="F30" s="31" t="n"/>
      <c r="G30" s="32">
        <f>IF(AND(E30="",F30=""),"",'Übersicht'!$C$10+SUM(E$6:E30)-SUM(F$6:F30))</f>
        <v/>
      </c>
      <c r="H30" s="30" t="n"/>
    </row>
    <row r="31">
      <c r="A31" s="28" t="n"/>
      <c r="B31" s="29" t="n"/>
      <c r="C31" s="30" t="n"/>
      <c r="D31" s="29" t="n"/>
      <c r="E31" s="31" t="n"/>
      <c r="F31" s="31" t="n"/>
      <c r="G31" s="32">
        <f>IF(AND(E31="",F31=""),"",'Übersicht'!$C$10+SUM(E$6:E31)-SUM(F$6:F31))</f>
        <v/>
      </c>
      <c r="H31" s="30" t="n"/>
    </row>
    <row r="32">
      <c r="A32" s="28" t="n"/>
      <c r="B32" s="29" t="n"/>
      <c r="C32" s="30" t="n"/>
      <c r="D32" s="29" t="n"/>
      <c r="E32" s="31" t="n"/>
      <c r="F32" s="31" t="n"/>
      <c r="G32" s="32">
        <f>IF(AND(E32="",F32=""),"",'Übersicht'!$C$10+SUM(E$6:E32)-SUM(F$6:F32))</f>
        <v/>
      </c>
      <c r="H32" s="30" t="n"/>
    </row>
    <row r="33">
      <c r="A33" s="28" t="n"/>
      <c r="B33" s="29" t="n"/>
      <c r="C33" s="30" t="n"/>
      <c r="D33" s="29" t="n"/>
      <c r="E33" s="31" t="n"/>
      <c r="F33" s="31" t="n"/>
      <c r="G33" s="32">
        <f>IF(AND(E33="",F33=""),"",'Übersicht'!$C$10+SUM(E$6:E33)-SUM(F$6:F33))</f>
        <v/>
      </c>
      <c r="H33" s="30" t="n"/>
    </row>
    <row r="34">
      <c r="A34" s="28" t="n"/>
      <c r="B34" s="29" t="n"/>
      <c r="C34" s="30" t="n"/>
      <c r="D34" s="29" t="n"/>
      <c r="E34" s="31" t="n"/>
      <c r="F34" s="31" t="n"/>
      <c r="G34" s="32">
        <f>IF(AND(E34="",F34=""),"",'Übersicht'!$C$10+SUM(E$6:E34)-SUM(F$6:F34))</f>
        <v/>
      </c>
      <c r="H34" s="30" t="n"/>
    </row>
    <row r="35">
      <c r="A35" s="28" t="n"/>
      <c r="B35" s="29" t="n"/>
      <c r="C35" s="30" t="n"/>
      <c r="D35" s="29" t="n"/>
      <c r="E35" s="31" t="n"/>
      <c r="F35" s="31" t="n"/>
      <c r="G35" s="32">
        <f>IF(AND(E35="",F35=""),"",'Übersicht'!$C$10+SUM(E$6:E35)-SUM(F$6:F35))</f>
        <v/>
      </c>
      <c r="H35" s="30" t="n"/>
    </row>
    <row r="36">
      <c r="A36" s="28" t="n"/>
      <c r="B36" s="29" t="n"/>
      <c r="C36" s="30" t="n"/>
      <c r="D36" s="29" t="n"/>
      <c r="E36" s="31" t="n"/>
      <c r="F36" s="31" t="n"/>
      <c r="G36" s="32">
        <f>IF(AND(E36="",F36=""),"",'Übersicht'!$C$10+SUM(E$6:E36)-SUM(F$6:F36))</f>
        <v/>
      </c>
      <c r="H36" s="30" t="n"/>
    </row>
    <row r="37">
      <c r="A37" s="28" t="n"/>
      <c r="B37" s="29" t="n"/>
      <c r="C37" s="30" t="n"/>
      <c r="D37" s="29" t="n"/>
      <c r="E37" s="31" t="n"/>
      <c r="F37" s="31" t="n"/>
      <c r="G37" s="32">
        <f>IF(AND(E37="",F37=""),"",'Übersicht'!$C$10+SUM(E$6:E37)-SUM(F$6:F37))</f>
        <v/>
      </c>
      <c r="H37" s="30" t="n"/>
    </row>
    <row r="38">
      <c r="A38" s="28" t="n"/>
      <c r="B38" s="29" t="n"/>
      <c r="C38" s="30" t="n"/>
      <c r="D38" s="29" t="n"/>
      <c r="E38" s="31" t="n"/>
      <c r="F38" s="31" t="n"/>
      <c r="G38" s="32">
        <f>IF(AND(E38="",F38=""),"",'Übersicht'!$C$10+SUM(E$6:E38)-SUM(F$6:F38))</f>
        <v/>
      </c>
      <c r="H38" s="30" t="n"/>
    </row>
    <row r="39">
      <c r="A39" s="28" t="n"/>
      <c r="B39" s="29" t="n"/>
      <c r="C39" s="30" t="n"/>
      <c r="D39" s="29" t="n"/>
      <c r="E39" s="31" t="n"/>
      <c r="F39" s="31" t="n"/>
      <c r="G39" s="32">
        <f>IF(AND(E39="",F39=""),"",'Übersicht'!$C$10+SUM(E$6:E39)-SUM(F$6:F39))</f>
        <v/>
      </c>
      <c r="H39" s="30" t="n"/>
    </row>
    <row r="40">
      <c r="A40" s="28" t="n"/>
      <c r="B40" s="29" t="n"/>
      <c r="C40" s="30" t="n"/>
      <c r="D40" s="29" t="n"/>
      <c r="E40" s="31" t="n"/>
      <c r="F40" s="31" t="n"/>
      <c r="G40" s="32">
        <f>IF(AND(E40="",F40=""),"",'Übersicht'!$C$10+SUM(E$6:E40)-SUM(F$6:F40))</f>
        <v/>
      </c>
      <c r="H40" s="30" t="n"/>
    </row>
    <row r="41">
      <c r="A41" s="28" t="n"/>
      <c r="B41" s="29" t="n"/>
      <c r="C41" s="30" t="n"/>
      <c r="D41" s="29" t="n"/>
      <c r="E41" s="31" t="n"/>
      <c r="F41" s="31" t="n"/>
      <c r="G41" s="32">
        <f>IF(AND(E41="",F41=""),"",'Übersicht'!$C$10+SUM(E$6:E41)-SUM(F$6:F41))</f>
        <v/>
      </c>
      <c r="H41" s="30" t="n"/>
    </row>
    <row r="42">
      <c r="A42" s="28" t="n"/>
      <c r="B42" s="29" t="n"/>
      <c r="C42" s="30" t="n"/>
      <c r="D42" s="29" t="n"/>
      <c r="E42" s="31" t="n"/>
      <c r="F42" s="31" t="n"/>
      <c r="G42" s="32">
        <f>IF(AND(E42="",F42=""),"",'Übersicht'!$C$10+SUM(E$6:E42)-SUM(F$6:F42))</f>
        <v/>
      </c>
      <c r="H42" s="30" t="n"/>
    </row>
    <row r="43">
      <c r="A43" s="28" t="n"/>
      <c r="B43" s="29" t="n"/>
      <c r="C43" s="30" t="n"/>
      <c r="D43" s="29" t="n"/>
      <c r="E43" s="31" t="n"/>
      <c r="F43" s="31" t="n"/>
      <c r="G43" s="32">
        <f>IF(AND(E43="",F43=""),"",'Übersicht'!$C$10+SUM(E$6:E43)-SUM(F$6:F43))</f>
        <v/>
      </c>
      <c r="H43" s="30" t="n"/>
    </row>
    <row r="44">
      <c r="A44" s="28" t="n"/>
      <c r="B44" s="29" t="n"/>
      <c r="C44" s="30" t="n"/>
      <c r="D44" s="29" t="n"/>
      <c r="E44" s="31" t="n"/>
      <c r="F44" s="31" t="n"/>
      <c r="G44" s="32">
        <f>IF(AND(E44="",F44=""),"",'Übersicht'!$C$10+SUM(E$6:E44)-SUM(F$6:F44))</f>
        <v/>
      </c>
      <c r="H44" s="30" t="n"/>
    </row>
    <row r="45">
      <c r="A45" s="28" t="n"/>
      <c r="B45" s="29" t="n"/>
      <c r="C45" s="30" t="n"/>
      <c r="D45" s="29" t="n"/>
      <c r="E45" s="31" t="n"/>
      <c r="F45" s="31" t="n"/>
      <c r="G45" s="32">
        <f>IF(AND(E45="",F45=""),"",'Übersicht'!$C$10+SUM(E$6:E45)-SUM(F$6:F45))</f>
        <v/>
      </c>
      <c r="H45" s="30" t="n"/>
    </row>
    <row r="46">
      <c r="A46" s="28" t="n"/>
      <c r="B46" s="29" t="n"/>
      <c r="C46" s="30" t="n"/>
      <c r="D46" s="29" t="n"/>
      <c r="E46" s="31" t="n"/>
      <c r="F46" s="31" t="n"/>
      <c r="G46" s="32">
        <f>IF(AND(E46="",F46=""),"",'Übersicht'!$C$10+SUM(E$6:E46)-SUM(F$6:F46))</f>
        <v/>
      </c>
      <c r="H46" s="30" t="n"/>
    </row>
    <row r="47">
      <c r="A47" s="28" t="n"/>
      <c r="B47" s="29" t="n"/>
      <c r="C47" s="30" t="n"/>
      <c r="D47" s="29" t="n"/>
      <c r="E47" s="31" t="n"/>
      <c r="F47" s="31" t="n"/>
      <c r="G47" s="32">
        <f>IF(AND(E47="",F47=""),"",'Übersicht'!$C$10+SUM(E$6:E47)-SUM(F$6:F47))</f>
        <v/>
      </c>
      <c r="H47" s="30" t="n"/>
    </row>
    <row r="48">
      <c r="A48" s="28" t="n"/>
      <c r="B48" s="29" t="n"/>
      <c r="C48" s="30" t="n"/>
      <c r="D48" s="29" t="n"/>
      <c r="E48" s="31" t="n"/>
      <c r="F48" s="31" t="n"/>
      <c r="G48" s="32">
        <f>IF(AND(E48="",F48=""),"",'Übersicht'!$C$10+SUM(E$6:E48)-SUM(F$6:F48))</f>
        <v/>
      </c>
      <c r="H48" s="30" t="n"/>
    </row>
    <row r="49">
      <c r="A49" s="28" t="n"/>
      <c r="B49" s="29" t="n"/>
      <c r="C49" s="30" t="n"/>
      <c r="D49" s="29" t="n"/>
      <c r="E49" s="31" t="n"/>
      <c r="F49" s="31" t="n"/>
      <c r="G49" s="32">
        <f>IF(AND(E49="",F49=""),"",'Übersicht'!$C$10+SUM(E$6:E49)-SUM(F$6:F49))</f>
        <v/>
      </c>
      <c r="H49" s="30" t="n"/>
    </row>
    <row r="50">
      <c r="A50" s="28" t="n"/>
      <c r="B50" s="29" t="n"/>
      <c r="C50" s="30" t="n"/>
      <c r="D50" s="29" t="n"/>
      <c r="E50" s="31" t="n"/>
      <c r="F50" s="31" t="n"/>
      <c r="G50" s="32">
        <f>IF(AND(E50="",F50=""),"",'Übersicht'!$C$10+SUM(E$6:E50)-SUM(F$6:F50))</f>
        <v/>
      </c>
      <c r="H50" s="30" t="n"/>
    </row>
    <row r="51">
      <c r="A51" s="28" t="n"/>
      <c r="B51" s="29" t="n"/>
      <c r="C51" s="30" t="n"/>
      <c r="D51" s="29" t="n"/>
      <c r="E51" s="31" t="n"/>
      <c r="F51" s="31" t="n"/>
      <c r="G51" s="32">
        <f>IF(AND(E51="",F51=""),"",'Übersicht'!$C$10+SUM(E$6:E51)-SUM(F$6:F51))</f>
        <v/>
      </c>
      <c r="H51" s="30" t="n"/>
    </row>
    <row r="52">
      <c r="A52" s="28" t="n"/>
      <c r="B52" s="29" t="n"/>
      <c r="C52" s="30" t="n"/>
      <c r="D52" s="29" t="n"/>
      <c r="E52" s="31" t="n"/>
      <c r="F52" s="31" t="n"/>
      <c r="G52" s="32">
        <f>IF(AND(E52="",F52=""),"",'Übersicht'!$C$10+SUM(E$6:E52)-SUM(F$6:F52))</f>
        <v/>
      </c>
      <c r="H52" s="30" t="n"/>
    </row>
    <row r="53">
      <c r="A53" s="28" t="n"/>
      <c r="B53" s="29" t="n"/>
      <c r="C53" s="30" t="n"/>
      <c r="D53" s="29" t="n"/>
      <c r="E53" s="31" t="n"/>
      <c r="F53" s="31" t="n"/>
      <c r="G53" s="32">
        <f>IF(AND(E53="",F53=""),"",'Übersicht'!$C$10+SUM(E$6:E53)-SUM(F$6:F53))</f>
        <v/>
      </c>
      <c r="H53" s="30" t="n"/>
    </row>
    <row r="54">
      <c r="A54" s="28" t="n"/>
      <c r="B54" s="29" t="n"/>
      <c r="C54" s="30" t="n"/>
      <c r="D54" s="29" t="n"/>
      <c r="E54" s="31" t="n"/>
      <c r="F54" s="31" t="n"/>
      <c r="G54" s="32">
        <f>IF(AND(E54="",F54=""),"",'Übersicht'!$C$10+SUM(E$6:E54)-SUM(F$6:F54))</f>
        <v/>
      </c>
      <c r="H54" s="30" t="n"/>
    </row>
    <row r="55">
      <c r="A55" s="28" t="n"/>
      <c r="B55" s="29" t="n"/>
      <c r="C55" s="30" t="n"/>
      <c r="D55" s="29" t="n"/>
      <c r="E55" s="31" t="n"/>
      <c r="F55" s="31" t="n"/>
      <c r="G55" s="32">
        <f>IF(AND(E55="",F55=""),"",'Übersicht'!$C$10+SUM(E$6:E55)-SUM(F$6:F55))</f>
        <v/>
      </c>
      <c r="H55" s="30" t="n"/>
    </row>
    <row r="56">
      <c r="A56" s="28" t="n"/>
      <c r="B56" s="29" t="n"/>
      <c r="C56" s="30" t="n"/>
      <c r="D56" s="29" t="n"/>
      <c r="E56" s="31" t="n"/>
      <c r="F56" s="31" t="n"/>
      <c r="G56" s="32">
        <f>IF(AND(E56="",F56=""),"",'Übersicht'!$C$10+SUM(E$6:E56)-SUM(F$6:F56))</f>
        <v/>
      </c>
      <c r="H56" s="30" t="n"/>
    </row>
    <row r="57">
      <c r="A57" s="28" t="n"/>
      <c r="B57" s="29" t="n"/>
      <c r="C57" s="30" t="n"/>
      <c r="D57" s="29" t="n"/>
      <c r="E57" s="31" t="n"/>
      <c r="F57" s="31" t="n"/>
      <c r="G57" s="32">
        <f>IF(AND(E57="",F57=""),"",'Übersicht'!$C$10+SUM(E$6:E57)-SUM(F$6:F57))</f>
        <v/>
      </c>
      <c r="H57" s="30" t="n"/>
    </row>
    <row r="58">
      <c r="A58" s="28" t="n"/>
      <c r="B58" s="29" t="n"/>
      <c r="C58" s="30" t="n"/>
      <c r="D58" s="29" t="n"/>
      <c r="E58" s="31" t="n"/>
      <c r="F58" s="31" t="n"/>
      <c r="G58" s="32">
        <f>IF(AND(E58="",F58=""),"",'Übersicht'!$C$10+SUM(E$6:E58)-SUM(F$6:F58))</f>
        <v/>
      </c>
      <c r="H58" s="30" t="n"/>
    </row>
    <row r="59">
      <c r="A59" s="28" t="n"/>
      <c r="B59" s="29" t="n"/>
      <c r="C59" s="30" t="n"/>
      <c r="D59" s="29" t="n"/>
      <c r="E59" s="31" t="n"/>
      <c r="F59" s="31" t="n"/>
      <c r="G59" s="32">
        <f>IF(AND(E59="",F59=""),"",'Übersicht'!$C$10+SUM(E$6:E59)-SUM(F$6:F59))</f>
        <v/>
      </c>
      <c r="H59" s="30" t="n"/>
    </row>
    <row r="60">
      <c r="A60" s="28" t="n"/>
      <c r="B60" s="29" t="n"/>
      <c r="C60" s="30" t="n"/>
      <c r="D60" s="29" t="n"/>
      <c r="E60" s="31" t="n"/>
      <c r="F60" s="31" t="n"/>
      <c r="G60" s="32">
        <f>IF(AND(E60="",F60=""),"",'Übersicht'!$C$10+SUM(E$6:E60)-SUM(F$6:F60))</f>
        <v/>
      </c>
      <c r="H60" s="30" t="n"/>
    </row>
    <row r="61">
      <c r="A61" s="28" t="n"/>
      <c r="B61" s="29" t="n"/>
      <c r="C61" s="30" t="n"/>
      <c r="D61" s="29" t="n"/>
      <c r="E61" s="31" t="n"/>
      <c r="F61" s="31" t="n"/>
      <c r="G61" s="32">
        <f>IF(AND(E61="",F61=""),"",'Übersicht'!$C$10+SUM(E$6:E61)-SUM(F$6:F61))</f>
        <v/>
      </c>
      <c r="H61" s="30" t="n"/>
    </row>
    <row r="62">
      <c r="A62" s="28" t="n"/>
      <c r="B62" s="29" t="n"/>
      <c r="C62" s="30" t="n"/>
      <c r="D62" s="29" t="n"/>
      <c r="E62" s="31" t="n"/>
      <c r="F62" s="31" t="n"/>
      <c r="G62" s="32">
        <f>IF(AND(E62="",F62=""),"",'Übersicht'!$C$10+SUM(E$6:E62)-SUM(F$6:F62))</f>
        <v/>
      </c>
      <c r="H62" s="30" t="n"/>
    </row>
    <row r="63">
      <c r="A63" s="28" t="n"/>
      <c r="B63" s="29" t="n"/>
      <c r="C63" s="30" t="n"/>
      <c r="D63" s="29" t="n"/>
      <c r="E63" s="31" t="n"/>
      <c r="F63" s="31" t="n"/>
      <c r="G63" s="32">
        <f>IF(AND(E63="",F63=""),"",'Übersicht'!$C$10+SUM(E$6:E63)-SUM(F$6:F63))</f>
        <v/>
      </c>
      <c r="H63" s="30" t="n"/>
    </row>
    <row r="64">
      <c r="A64" s="28" t="n"/>
      <c r="B64" s="29" t="n"/>
      <c r="C64" s="30" t="n"/>
      <c r="D64" s="29" t="n"/>
      <c r="E64" s="31" t="n"/>
      <c r="F64" s="31" t="n"/>
      <c r="G64" s="32">
        <f>IF(AND(E64="",F64=""),"",'Übersicht'!$C$10+SUM(E$6:E64)-SUM(F$6:F64))</f>
        <v/>
      </c>
      <c r="H64" s="30" t="n"/>
    </row>
    <row r="65">
      <c r="A65" s="28" t="n"/>
      <c r="B65" s="29" t="n"/>
      <c r="C65" s="30" t="n"/>
      <c r="D65" s="29" t="n"/>
      <c r="E65" s="31" t="n"/>
      <c r="F65" s="31" t="n"/>
      <c r="G65" s="32">
        <f>IF(AND(E65="",F65=""),"",'Übersicht'!$C$10+SUM(E$6:E65)-SUM(F$6:F65))</f>
        <v/>
      </c>
      <c r="H65" s="30" t="n"/>
    </row>
    <row r="66">
      <c r="A66" s="28" t="n"/>
      <c r="B66" s="29" t="n"/>
      <c r="C66" s="30" t="n"/>
      <c r="D66" s="29" t="n"/>
      <c r="E66" s="31" t="n"/>
      <c r="F66" s="31" t="n"/>
      <c r="G66" s="32">
        <f>IF(AND(E66="",F66=""),"",'Übersicht'!$C$10+SUM(E$6:E66)-SUM(F$6:F66))</f>
        <v/>
      </c>
      <c r="H66" s="30" t="n"/>
    </row>
    <row r="67">
      <c r="A67" s="28" t="n"/>
      <c r="B67" s="29" t="n"/>
      <c r="C67" s="30" t="n"/>
      <c r="D67" s="29" t="n"/>
      <c r="E67" s="31" t="n"/>
      <c r="F67" s="31" t="n"/>
      <c r="G67" s="32">
        <f>IF(AND(E67="",F67=""),"",'Übersicht'!$C$10+SUM(E$6:E67)-SUM(F$6:F67))</f>
        <v/>
      </c>
      <c r="H67" s="30" t="n"/>
    </row>
    <row r="68">
      <c r="A68" s="28" t="n"/>
      <c r="B68" s="29" t="n"/>
      <c r="C68" s="30" t="n"/>
      <c r="D68" s="29" t="n"/>
      <c r="E68" s="31" t="n"/>
      <c r="F68" s="31" t="n"/>
      <c r="G68" s="32">
        <f>IF(AND(E68="",F68=""),"",'Übersicht'!$C$10+SUM(E$6:E68)-SUM(F$6:F68))</f>
        <v/>
      </c>
      <c r="H68" s="30" t="n"/>
    </row>
    <row r="69">
      <c r="A69" s="28" t="n"/>
      <c r="B69" s="29" t="n"/>
      <c r="C69" s="30" t="n"/>
      <c r="D69" s="29" t="n"/>
      <c r="E69" s="31" t="n"/>
      <c r="F69" s="31" t="n"/>
      <c r="G69" s="32">
        <f>IF(AND(E69="",F69=""),"",'Übersicht'!$C$10+SUM(E$6:E69)-SUM(F$6:F69))</f>
        <v/>
      </c>
      <c r="H69" s="30" t="n"/>
    </row>
    <row r="70">
      <c r="A70" s="28" t="n"/>
      <c r="B70" s="29" t="n"/>
      <c r="C70" s="30" t="n"/>
      <c r="D70" s="29" t="n"/>
      <c r="E70" s="31" t="n"/>
      <c r="F70" s="31" t="n"/>
      <c r="G70" s="32">
        <f>IF(AND(E70="",F70=""),"",'Übersicht'!$C$10+SUM(E$6:E70)-SUM(F$6:F70))</f>
        <v/>
      </c>
      <c r="H70" s="30" t="n"/>
    </row>
    <row r="71">
      <c r="A71" s="28" t="n"/>
      <c r="B71" s="29" t="n"/>
      <c r="C71" s="30" t="n"/>
      <c r="D71" s="29" t="n"/>
      <c r="E71" s="31" t="n"/>
      <c r="F71" s="31" t="n"/>
      <c r="G71" s="32">
        <f>IF(AND(E71="",F71=""),"",'Übersicht'!$C$10+SUM(E$6:E71)-SUM(F$6:F71))</f>
        <v/>
      </c>
      <c r="H71" s="30" t="n"/>
    </row>
    <row r="72">
      <c r="A72" s="28" t="n"/>
      <c r="B72" s="29" t="n"/>
      <c r="C72" s="30" t="n"/>
      <c r="D72" s="29" t="n"/>
      <c r="E72" s="31" t="n"/>
      <c r="F72" s="31" t="n"/>
      <c r="G72" s="32">
        <f>IF(AND(E72="",F72=""),"",'Übersicht'!$C$10+SUM(E$6:E72)-SUM(F$6:F72))</f>
        <v/>
      </c>
      <c r="H72" s="30" t="n"/>
    </row>
    <row r="73">
      <c r="A73" s="28" t="n"/>
      <c r="B73" s="29" t="n"/>
      <c r="C73" s="30" t="n"/>
      <c r="D73" s="29" t="n"/>
      <c r="E73" s="31" t="n"/>
      <c r="F73" s="31" t="n"/>
      <c r="G73" s="32">
        <f>IF(AND(E73="",F73=""),"",'Übersicht'!$C$10+SUM(E$6:E73)-SUM(F$6:F73))</f>
        <v/>
      </c>
      <c r="H73" s="30" t="n"/>
    </row>
    <row r="74">
      <c r="A74" s="28" t="n"/>
      <c r="B74" s="29" t="n"/>
      <c r="C74" s="30" t="n"/>
      <c r="D74" s="29" t="n"/>
      <c r="E74" s="31" t="n"/>
      <c r="F74" s="31" t="n"/>
      <c r="G74" s="32">
        <f>IF(AND(E74="",F74=""),"",'Übersicht'!$C$10+SUM(E$6:E74)-SUM(F$6:F74))</f>
        <v/>
      </c>
      <c r="H74" s="30" t="n"/>
    </row>
    <row r="75">
      <c r="A75" s="28" t="n"/>
      <c r="B75" s="29" t="n"/>
      <c r="C75" s="30" t="n"/>
      <c r="D75" s="29" t="n"/>
      <c r="E75" s="31" t="n"/>
      <c r="F75" s="31" t="n"/>
      <c r="G75" s="32">
        <f>IF(AND(E75="",F75=""),"",'Übersicht'!$C$10+SUM(E$6:E75)-SUM(F$6:F75))</f>
        <v/>
      </c>
      <c r="H75" s="30" t="n"/>
    </row>
    <row r="76">
      <c r="A76" s="28" t="n"/>
      <c r="B76" s="29" t="n"/>
      <c r="C76" s="30" t="n"/>
      <c r="D76" s="29" t="n"/>
      <c r="E76" s="31" t="n"/>
      <c r="F76" s="31" t="n"/>
      <c r="G76" s="32">
        <f>IF(AND(E76="",F76=""),"",'Übersicht'!$C$10+SUM(E$6:E76)-SUM(F$6:F76))</f>
        <v/>
      </c>
      <c r="H76" s="30" t="n"/>
    </row>
    <row r="77">
      <c r="A77" s="28" t="n"/>
      <c r="B77" s="29" t="n"/>
      <c r="C77" s="30" t="n"/>
      <c r="D77" s="29" t="n"/>
      <c r="E77" s="31" t="n"/>
      <c r="F77" s="31" t="n"/>
      <c r="G77" s="32">
        <f>IF(AND(E77="",F77=""),"",'Übersicht'!$C$10+SUM(E$6:E77)-SUM(F$6:F77))</f>
        <v/>
      </c>
      <c r="H77" s="30" t="n"/>
    </row>
    <row r="78">
      <c r="A78" s="28" t="n"/>
      <c r="B78" s="29" t="n"/>
      <c r="C78" s="30" t="n"/>
      <c r="D78" s="29" t="n"/>
      <c r="E78" s="31" t="n"/>
      <c r="F78" s="31" t="n"/>
      <c r="G78" s="32">
        <f>IF(AND(E78="",F78=""),"",'Übersicht'!$C$10+SUM(E$6:E78)-SUM(F$6:F78))</f>
        <v/>
      </c>
      <c r="H78" s="30" t="n"/>
    </row>
    <row r="79">
      <c r="A79" s="28" t="n"/>
      <c r="B79" s="29" t="n"/>
      <c r="C79" s="30" t="n"/>
      <c r="D79" s="29" t="n"/>
      <c r="E79" s="31" t="n"/>
      <c r="F79" s="31" t="n"/>
      <c r="G79" s="32">
        <f>IF(AND(E79="",F79=""),"",'Übersicht'!$C$10+SUM(E$6:E79)-SUM(F$6:F79))</f>
        <v/>
      </c>
      <c r="H79" s="30" t="n"/>
    </row>
    <row r="80">
      <c r="A80" s="28" t="n"/>
      <c r="B80" s="29" t="n"/>
      <c r="C80" s="30" t="n"/>
      <c r="D80" s="29" t="n"/>
      <c r="E80" s="31" t="n"/>
      <c r="F80" s="31" t="n"/>
      <c r="G80" s="32">
        <f>IF(AND(E80="",F80=""),"",'Übersicht'!$C$10+SUM(E$6:E80)-SUM(F$6:F80))</f>
        <v/>
      </c>
      <c r="H80" s="30" t="n"/>
    </row>
    <row r="81">
      <c r="A81" s="28" t="n"/>
      <c r="B81" s="29" t="n"/>
      <c r="C81" s="30" t="n"/>
      <c r="D81" s="29" t="n"/>
      <c r="E81" s="31" t="n"/>
      <c r="F81" s="31" t="n"/>
      <c r="G81" s="32">
        <f>IF(AND(E81="",F81=""),"",'Übersicht'!$C$10+SUM(E$6:E81)-SUM(F$6:F81))</f>
        <v/>
      </c>
      <c r="H81" s="30" t="n"/>
    </row>
    <row r="82">
      <c r="A82" s="28" t="n"/>
      <c r="B82" s="29" t="n"/>
      <c r="C82" s="30" t="n"/>
      <c r="D82" s="29" t="n"/>
      <c r="E82" s="31" t="n"/>
      <c r="F82" s="31" t="n"/>
      <c r="G82" s="32">
        <f>IF(AND(E82="",F82=""),"",'Übersicht'!$C$10+SUM(E$6:E82)-SUM(F$6:F82))</f>
        <v/>
      </c>
      <c r="H82" s="30" t="n"/>
    </row>
    <row r="83">
      <c r="A83" s="28" t="n"/>
      <c r="B83" s="29" t="n"/>
      <c r="C83" s="30" t="n"/>
      <c r="D83" s="29" t="n"/>
      <c r="E83" s="31" t="n"/>
      <c r="F83" s="31" t="n"/>
      <c r="G83" s="32">
        <f>IF(AND(E83="",F83=""),"",'Übersicht'!$C$10+SUM(E$6:E83)-SUM(F$6:F83))</f>
        <v/>
      </c>
      <c r="H83" s="30" t="n"/>
    </row>
    <row r="84">
      <c r="A84" s="28" t="n"/>
      <c r="B84" s="29" t="n"/>
      <c r="C84" s="30" t="n"/>
      <c r="D84" s="29" t="n"/>
      <c r="E84" s="31" t="n"/>
      <c r="F84" s="31" t="n"/>
      <c r="G84" s="32">
        <f>IF(AND(E84="",F84=""),"",'Übersicht'!$C$10+SUM(E$6:E84)-SUM(F$6:F84))</f>
        <v/>
      </c>
      <c r="H84" s="30" t="n"/>
    </row>
    <row r="85">
      <c r="A85" s="28" t="n"/>
      <c r="B85" s="29" t="n"/>
      <c r="C85" s="30" t="n"/>
      <c r="D85" s="29" t="n"/>
      <c r="E85" s="31" t="n"/>
      <c r="F85" s="31" t="n"/>
      <c r="G85" s="32">
        <f>IF(AND(E85="",F85=""),"",'Übersicht'!$C$10+SUM(E$6:E85)-SUM(F$6:F85))</f>
        <v/>
      </c>
      <c r="H85" s="30" t="n"/>
    </row>
    <row r="86">
      <c r="A86" s="28" t="n"/>
      <c r="B86" s="29" t="n"/>
      <c r="C86" s="30" t="n"/>
      <c r="D86" s="29" t="n"/>
      <c r="E86" s="31" t="n"/>
      <c r="F86" s="31" t="n"/>
      <c r="G86" s="32">
        <f>IF(AND(E86="",F86=""),"",'Übersicht'!$C$10+SUM(E$6:E86)-SUM(F$6:F86))</f>
        <v/>
      </c>
      <c r="H86" s="30" t="n"/>
    </row>
    <row r="87">
      <c r="A87" s="28" t="n"/>
      <c r="B87" s="29" t="n"/>
      <c r="C87" s="30" t="n"/>
      <c r="D87" s="29" t="n"/>
      <c r="E87" s="31" t="n"/>
      <c r="F87" s="31" t="n"/>
      <c r="G87" s="32">
        <f>IF(AND(E87="",F87=""),"",'Übersicht'!$C$10+SUM(E$6:E87)-SUM(F$6:F87))</f>
        <v/>
      </c>
      <c r="H87" s="30" t="n"/>
    </row>
    <row r="88">
      <c r="A88" s="28" t="n"/>
      <c r="B88" s="29" t="n"/>
      <c r="C88" s="30" t="n"/>
      <c r="D88" s="29" t="n"/>
      <c r="E88" s="31" t="n"/>
      <c r="F88" s="31" t="n"/>
      <c r="G88" s="32">
        <f>IF(AND(E88="",F88=""),"",'Übersicht'!$C$10+SUM(E$6:E88)-SUM(F$6:F88))</f>
        <v/>
      </c>
      <c r="H88" s="30" t="n"/>
    </row>
    <row r="89">
      <c r="A89" s="28" t="n"/>
      <c r="B89" s="29" t="n"/>
      <c r="C89" s="30" t="n"/>
      <c r="D89" s="29" t="n"/>
      <c r="E89" s="31" t="n"/>
      <c r="F89" s="31" t="n"/>
      <c r="G89" s="32">
        <f>IF(AND(E89="",F89=""),"",'Übersicht'!$C$10+SUM(E$6:E89)-SUM(F$6:F89))</f>
        <v/>
      </c>
      <c r="H89" s="30" t="n"/>
    </row>
    <row r="90">
      <c r="A90" s="28" t="n"/>
      <c r="B90" s="29" t="n"/>
      <c r="C90" s="30" t="n"/>
      <c r="D90" s="29" t="n"/>
      <c r="E90" s="31" t="n"/>
      <c r="F90" s="31" t="n"/>
      <c r="G90" s="32">
        <f>IF(AND(E90="",F90=""),"",'Übersicht'!$C$10+SUM(E$6:E90)-SUM(F$6:F90))</f>
        <v/>
      </c>
      <c r="H90" s="30" t="n"/>
    </row>
    <row r="91">
      <c r="A91" s="28" t="n"/>
      <c r="B91" s="29" t="n"/>
      <c r="C91" s="30" t="n"/>
      <c r="D91" s="29" t="n"/>
      <c r="E91" s="31" t="n"/>
      <c r="F91" s="31" t="n"/>
      <c r="G91" s="32">
        <f>IF(AND(E91="",F91=""),"",'Übersicht'!$C$10+SUM(E$6:E91)-SUM(F$6:F91))</f>
        <v/>
      </c>
      <c r="H91" s="30" t="n"/>
    </row>
    <row r="92">
      <c r="A92" s="28" t="n"/>
      <c r="B92" s="29" t="n"/>
      <c r="C92" s="30" t="n"/>
      <c r="D92" s="29" t="n"/>
      <c r="E92" s="31" t="n"/>
      <c r="F92" s="31" t="n"/>
      <c r="G92" s="32">
        <f>IF(AND(E92="",F92=""),"",'Übersicht'!$C$10+SUM(E$6:E92)-SUM(F$6:F92))</f>
        <v/>
      </c>
      <c r="H92" s="30" t="n"/>
    </row>
    <row r="93">
      <c r="A93" s="28" t="n"/>
      <c r="B93" s="29" t="n"/>
      <c r="C93" s="30" t="n"/>
      <c r="D93" s="29" t="n"/>
      <c r="E93" s="31" t="n"/>
      <c r="F93" s="31" t="n"/>
      <c r="G93" s="32">
        <f>IF(AND(E93="",F93=""),"",'Übersicht'!$C$10+SUM(E$6:E93)-SUM(F$6:F93))</f>
        <v/>
      </c>
      <c r="H93" s="30" t="n"/>
    </row>
    <row r="94">
      <c r="A94" s="28" t="n"/>
      <c r="B94" s="29" t="n"/>
      <c r="C94" s="30" t="n"/>
      <c r="D94" s="29" t="n"/>
      <c r="E94" s="31" t="n"/>
      <c r="F94" s="31" t="n"/>
      <c r="G94" s="32">
        <f>IF(AND(E94="",F94=""),"",'Übersicht'!$C$10+SUM(E$6:E94)-SUM(F$6:F94))</f>
        <v/>
      </c>
      <c r="H94" s="30" t="n"/>
    </row>
    <row r="95">
      <c r="A95" s="28" t="n"/>
      <c r="B95" s="29" t="n"/>
      <c r="C95" s="30" t="n"/>
      <c r="D95" s="29" t="n"/>
      <c r="E95" s="31" t="n"/>
      <c r="F95" s="31" t="n"/>
      <c r="G95" s="32">
        <f>IF(AND(E95="",F95=""),"",'Übersicht'!$C$10+SUM(E$6:E95)-SUM(F$6:F95))</f>
        <v/>
      </c>
      <c r="H95" s="30" t="n"/>
    </row>
    <row r="96">
      <c r="A96" s="28" t="n"/>
      <c r="B96" s="29" t="n"/>
      <c r="C96" s="30" t="n"/>
      <c r="D96" s="29" t="n"/>
      <c r="E96" s="31" t="n"/>
      <c r="F96" s="31" t="n"/>
      <c r="G96" s="32">
        <f>IF(AND(E96="",F96=""),"",'Übersicht'!$C$10+SUM(E$6:E96)-SUM(F$6:F96))</f>
        <v/>
      </c>
      <c r="H96" s="30" t="n"/>
    </row>
    <row r="97">
      <c r="A97" s="28" t="n"/>
      <c r="B97" s="29" t="n"/>
      <c r="C97" s="30" t="n"/>
      <c r="D97" s="29" t="n"/>
      <c r="E97" s="31" t="n"/>
      <c r="F97" s="31" t="n"/>
      <c r="G97" s="32">
        <f>IF(AND(E97="",F97=""),"",'Übersicht'!$C$10+SUM(E$6:E97)-SUM(F$6:F97))</f>
        <v/>
      </c>
      <c r="H97" s="30" t="n"/>
    </row>
    <row r="98">
      <c r="A98" s="28" t="n"/>
      <c r="B98" s="29" t="n"/>
      <c r="C98" s="30" t="n"/>
      <c r="D98" s="29" t="n"/>
      <c r="E98" s="31" t="n"/>
      <c r="F98" s="31" t="n"/>
      <c r="G98" s="32">
        <f>IF(AND(E98="",F98=""),"",'Übersicht'!$C$10+SUM(E$6:E98)-SUM(F$6:F98))</f>
        <v/>
      </c>
      <c r="H98" s="30" t="n"/>
    </row>
    <row r="99">
      <c r="A99" s="28" t="n"/>
      <c r="B99" s="29" t="n"/>
      <c r="C99" s="30" t="n"/>
      <c r="D99" s="29" t="n"/>
      <c r="E99" s="31" t="n"/>
      <c r="F99" s="31" t="n"/>
      <c r="G99" s="32">
        <f>IF(AND(E99="",F99=""),"",'Übersicht'!$C$10+SUM(E$6:E99)-SUM(F$6:F99))</f>
        <v/>
      </c>
      <c r="H99" s="30" t="n"/>
    </row>
    <row r="100">
      <c r="A100" s="28" t="n"/>
      <c r="B100" s="29" t="n"/>
      <c r="C100" s="30" t="n"/>
      <c r="D100" s="29" t="n"/>
      <c r="E100" s="31" t="n"/>
      <c r="F100" s="31" t="n"/>
      <c r="G100" s="32">
        <f>IF(AND(E100="",F100=""),"",'Übersicht'!$C$10+SUM(E$6:E100)-SUM(F$6:F100))</f>
        <v/>
      </c>
      <c r="H100" s="30" t="n"/>
    </row>
    <row r="101">
      <c r="A101" s="28" t="n"/>
      <c r="B101" s="29" t="n"/>
      <c r="C101" s="30" t="n"/>
      <c r="D101" s="29" t="n"/>
      <c r="E101" s="31" t="n"/>
      <c r="F101" s="31" t="n"/>
      <c r="G101" s="32">
        <f>IF(AND(E101="",F101=""),"",'Übersicht'!$C$10+SUM(E$6:E101)-SUM(F$6:F101))</f>
        <v/>
      </c>
      <c r="H101" s="30" t="n"/>
    </row>
    <row r="102">
      <c r="A102" s="28" t="n"/>
      <c r="B102" s="29" t="n"/>
      <c r="C102" s="30" t="n"/>
      <c r="D102" s="29" t="n"/>
      <c r="E102" s="31" t="n"/>
      <c r="F102" s="31" t="n"/>
      <c r="G102" s="32">
        <f>IF(AND(E102="",F102=""),"",'Übersicht'!$C$10+SUM(E$6:E102)-SUM(F$6:F102))</f>
        <v/>
      </c>
      <c r="H102" s="30" t="n"/>
    </row>
    <row r="103">
      <c r="A103" s="28" t="n"/>
      <c r="B103" s="29" t="n"/>
      <c r="C103" s="30" t="n"/>
      <c r="D103" s="29" t="n"/>
      <c r="E103" s="31" t="n"/>
      <c r="F103" s="31" t="n"/>
      <c r="G103" s="32">
        <f>IF(AND(E103="",F103=""),"",'Übersicht'!$C$10+SUM(E$6:E103)-SUM(F$6:F103))</f>
        <v/>
      </c>
      <c r="H103" s="30" t="n"/>
    </row>
    <row r="104">
      <c r="A104" s="28" t="n"/>
      <c r="B104" s="29" t="n"/>
      <c r="C104" s="30" t="n"/>
      <c r="D104" s="29" t="n"/>
      <c r="E104" s="31" t="n"/>
      <c r="F104" s="31" t="n"/>
      <c r="G104" s="32">
        <f>IF(AND(E104="",F104=""),"",'Übersicht'!$C$10+SUM(E$6:E104)-SUM(F$6:F104))</f>
        <v/>
      </c>
      <c r="H104" s="30" t="n"/>
    </row>
    <row r="105">
      <c r="A105" s="28" t="n"/>
      <c r="B105" s="29" t="n"/>
      <c r="C105" s="30" t="n"/>
      <c r="D105" s="29" t="n"/>
      <c r="E105" s="31" t="n"/>
      <c r="F105" s="31" t="n"/>
      <c r="G105" s="32">
        <f>IF(AND(E105="",F105=""),"",'Übersicht'!$C$10+SUM(E$6:E105)-SUM(F$6:F105))</f>
        <v/>
      </c>
      <c r="H105" s="30" t="n"/>
    </row>
    <row r="106">
      <c r="A106" s="28" t="n"/>
      <c r="B106" s="29" t="n"/>
      <c r="C106" s="30" t="n"/>
      <c r="D106" s="29" t="n"/>
      <c r="E106" s="31" t="n"/>
      <c r="F106" s="31" t="n"/>
      <c r="G106" s="32">
        <f>IF(AND(E106="",F106=""),"",'Übersicht'!$C$10+SUM(E$6:E106)-SUM(F$6:F106))</f>
        <v/>
      </c>
      <c r="H106" s="30" t="n"/>
    </row>
    <row r="107">
      <c r="A107" s="28" t="n"/>
      <c r="B107" s="29" t="n"/>
      <c r="C107" s="30" t="n"/>
      <c r="D107" s="29" t="n"/>
      <c r="E107" s="31" t="n"/>
      <c r="F107" s="31" t="n"/>
      <c r="G107" s="32">
        <f>IF(AND(E107="",F107=""),"",'Übersicht'!$C$10+SUM(E$6:E107)-SUM(F$6:F107))</f>
        <v/>
      </c>
      <c r="H107" s="30" t="n"/>
    </row>
    <row r="108">
      <c r="A108" s="28" t="n"/>
      <c r="B108" s="29" t="n"/>
      <c r="C108" s="30" t="n"/>
      <c r="D108" s="29" t="n"/>
      <c r="E108" s="31" t="n"/>
      <c r="F108" s="31" t="n"/>
      <c r="G108" s="32">
        <f>IF(AND(E108="",F108=""),"",'Übersicht'!$C$10+SUM(E$6:E108)-SUM(F$6:F108))</f>
        <v/>
      </c>
      <c r="H108" s="30" t="n"/>
    </row>
    <row r="109">
      <c r="A109" s="28" t="n"/>
      <c r="B109" s="29" t="n"/>
      <c r="C109" s="30" t="n"/>
      <c r="D109" s="29" t="n"/>
      <c r="E109" s="31" t="n"/>
      <c r="F109" s="31" t="n"/>
      <c r="G109" s="32">
        <f>IF(AND(E109="",F109=""),"",'Übersicht'!$C$10+SUM(E$6:E109)-SUM(F$6:F109))</f>
        <v/>
      </c>
      <c r="H109" s="30" t="n"/>
    </row>
    <row r="110">
      <c r="A110" s="28" t="n"/>
      <c r="B110" s="29" t="n"/>
      <c r="C110" s="30" t="n"/>
      <c r="D110" s="29" t="n"/>
      <c r="E110" s="31" t="n"/>
      <c r="F110" s="31" t="n"/>
      <c r="G110" s="32">
        <f>IF(AND(E110="",F110=""),"",'Übersicht'!$C$10+SUM(E$6:E110)-SUM(F$6:F110))</f>
        <v/>
      </c>
      <c r="H110" s="30" t="n"/>
    </row>
    <row r="111">
      <c r="A111" s="28" t="n"/>
      <c r="B111" s="29" t="n"/>
      <c r="C111" s="30" t="n"/>
      <c r="D111" s="29" t="n"/>
      <c r="E111" s="31" t="n"/>
      <c r="F111" s="31" t="n"/>
      <c r="G111" s="32">
        <f>IF(AND(E111="",F111=""),"",'Übersicht'!$C$10+SUM(E$6:E111)-SUM(F$6:F111))</f>
        <v/>
      </c>
      <c r="H111" s="30" t="n"/>
    </row>
    <row r="112">
      <c r="A112" s="28" t="n"/>
      <c r="B112" s="29" t="n"/>
      <c r="C112" s="30" t="n"/>
      <c r="D112" s="29" t="n"/>
      <c r="E112" s="31" t="n"/>
      <c r="F112" s="31" t="n"/>
      <c r="G112" s="32">
        <f>IF(AND(E112="",F112=""),"",'Übersicht'!$C$10+SUM(E$6:E112)-SUM(F$6:F112))</f>
        <v/>
      </c>
      <c r="H112" s="30" t="n"/>
    </row>
    <row r="113">
      <c r="A113" s="28" t="n"/>
      <c r="B113" s="29" t="n"/>
      <c r="C113" s="30" t="n"/>
      <c r="D113" s="29" t="n"/>
      <c r="E113" s="31" t="n"/>
      <c r="F113" s="31" t="n"/>
      <c r="G113" s="32">
        <f>IF(AND(E113="",F113=""),"",'Übersicht'!$C$10+SUM(E$6:E113)-SUM(F$6:F113))</f>
        <v/>
      </c>
      <c r="H113" s="30" t="n"/>
    </row>
    <row r="114">
      <c r="A114" s="28" t="n"/>
      <c r="B114" s="29" t="n"/>
      <c r="C114" s="30" t="n"/>
      <c r="D114" s="29" t="n"/>
      <c r="E114" s="31" t="n"/>
      <c r="F114" s="31" t="n"/>
      <c r="G114" s="32">
        <f>IF(AND(E114="",F114=""),"",'Übersicht'!$C$10+SUM(E$6:E114)-SUM(F$6:F114))</f>
        <v/>
      </c>
      <c r="H114" s="30" t="n"/>
    </row>
    <row r="115">
      <c r="A115" s="28" t="n"/>
      <c r="B115" s="29" t="n"/>
      <c r="C115" s="30" t="n"/>
      <c r="D115" s="29" t="n"/>
      <c r="E115" s="31" t="n"/>
      <c r="F115" s="31" t="n"/>
      <c r="G115" s="32">
        <f>IF(AND(E115="",F115=""),"",'Übersicht'!$C$10+SUM(E$6:E115)-SUM(F$6:F115))</f>
        <v/>
      </c>
      <c r="H115" s="30" t="n"/>
    </row>
    <row r="116">
      <c r="A116" s="28" t="n"/>
      <c r="B116" s="29" t="n"/>
      <c r="C116" s="30" t="n"/>
      <c r="D116" s="29" t="n"/>
      <c r="E116" s="31" t="n"/>
      <c r="F116" s="31" t="n"/>
      <c r="G116" s="32">
        <f>IF(AND(E116="",F116=""),"",'Übersicht'!$C$10+SUM(E$6:E116)-SUM(F$6:F116))</f>
        <v/>
      </c>
      <c r="H116" s="30" t="n"/>
    </row>
    <row r="117">
      <c r="A117" s="28" t="n"/>
      <c r="B117" s="29" t="n"/>
      <c r="C117" s="30" t="n"/>
      <c r="D117" s="29" t="n"/>
      <c r="E117" s="31" t="n"/>
      <c r="F117" s="31" t="n"/>
      <c r="G117" s="32">
        <f>IF(AND(E117="",F117=""),"",'Übersicht'!$C$10+SUM(E$6:E117)-SUM(F$6:F117))</f>
        <v/>
      </c>
      <c r="H117" s="30" t="n"/>
    </row>
    <row r="118">
      <c r="A118" s="28" t="n"/>
      <c r="B118" s="29" t="n"/>
      <c r="C118" s="30" t="n"/>
      <c r="D118" s="29" t="n"/>
      <c r="E118" s="31" t="n"/>
      <c r="F118" s="31" t="n"/>
      <c r="G118" s="32">
        <f>IF(AND(E118="",F118=""),"",'Übersicht'!$C$10+SUM(E$6:E118)-SUM(F$6:F118))</f>
        <v/>
      </c>
      <c r="H118" s="30" t="n"/>
    </row>
    <row r="119">
      <c r="A119" s="28" t="n"/>
      <c r="B119" s="29" t="n"/>
      <c r="C119" s="30" t="n"/>
      <c r="D119" s="29" t="n"/>
      <c r="E119" s="31" t="n"/>
      <c r="F119" s="31" t="n"/>
      <c r="G119" s="32">
        <f>IF(AND(E119="",F119=""),"",'Übersicht'!$C$10+SUM(E$6:E119)-SUM(F$6:F119))</f>
        <v/>
      </c>
      <c r="H119" s="30" t="n"/>
    </row>
    <row r="120">
      <c r="A120" s="28" t="n"/>
      <c r="B120" s="29" t="n"/>
      <c r="C120" s="30" t="n"/>
      <c r="D120" s="29" t="n"/>
      <c r="E120" s="31" t="n"/>
      <c r="F120" s="31" t="n"/>
      <c r="G120" s="32">
        <f>IF(AND(E120="",F120=""),"",'Übersicht'!$C$10+SUM(E$6:E120)-SUM(F$6:F120))</f>
        <v/>
      </c>
      <c r="H120" s="30" t="n"/>
    </row>
    <row r="121">
      <c r="A121" s="28" t="n"/>
      <c r="B121" s="29" t="n"/>
      <c r="C121" s="30" t="n"/>
      <c r="D121" s="29" t="n"/>
      <c r="E121" s="31" t="n"/>
      <c r="F121" s="31" t="n"/>
      <c r="G121" s="32">
        <f>IF(AND(E121="",F121=""),"",'Übersicht'!$C$10+SUM(E$6:E121)-SUM(F$6:F121))</f>
        <v/>
      </c>
      <c r="H121" s="30" t="n"/>
    </row>
    <row r="122">
      <c r="A122" s="28" t="n"/>
      <c r="B122" s="29" t="n"/>
      <c r="C122" s="30" t="n"/>
      <c r="D122" s="29" t="n"/>
      <c r="E122" s="31" t="n"/>
      <c r="F122" s="31" t="n"/>
      <c r="G122" s="32">
        <f>IF(AND(E122="",F122=""),"",'Übersicht'!$C$10+SUM(E$6:E122)-SUM(F$6:F122))</f>
        <v/>
      </c>
      <c r="H122" s="30" t="n"/>
    </row>
    <row r="123">
      <c r="A123" s="28" t="n"/>
      <c r="B123" s="29" t="n"/>
      <c r="C123" s="30" t="n"/>
      <c r="D123" s="29" t="n"/>
      <c r="E123" s="31" t="n"/>
      <c r="F123" s="31" t="n"/>
      <c r="G123" s="32">
        <f>IF(AND(E123="",F123=""),"",'Übersicht'!$C$10+SUM(E$6:E123)-SUM(F$6:F123))</f>
        <v/>
      </c>
      <c r="H123" s="30" t="n"/>
    </row>
    <row r="124">
      <c r="A124" s="28" t="n"/>
      <c r="B124" s="29" t="n"/>
      <c r="C124" s="30" t="n"/>
      <c r="D124" s="29" t="n"/>
      <c r="E124" s="31" t="n"/>
      <c r="F124" s="31" t="n"/>
      <c r="G124" s="32">
        <f>IF(AND(E124="",F124=""),"",'Übersicht'!$C$10+SUM(E$6:E124)-SUM(F$6:F124))</f>
        <v/>
      </c>
      <c r="H124" s="30" t="n"/>
    </row>
    <row r="125">
      <c r="A125" s="28" t="n"/>
      <c r="B125" s="29" t="n"/>
      <c r="C125" s="30" t="n"/>
      <c r="D125" s="29" t="n"/>
      <c r="E125" s="31" t="n"/>
      <c r="F125" s="31" t="n"/>
      <c r="G125" s="32">
        <f>IF(AND(E125="",F125=""),"",'Übersicht'!$C$10+SUM(E$6:E125)-SUM(F$6:F125))</f>
        <v/>
      </c>
      <c r="H125" s="30" t="n"/>
    </row>
    <row r="126">
      <c r="A126" s="28" t="n"/>
      <c r="B126" s="29" t="n"/>
      <c r="C126" s="30" t="n"/>
      <c r="D126" s="29" t="n"/>
      <c r="E126" s="31" t="n"/>
      <c r="F126" s="31" t="n"/>
      <c r="G126" s="32">
        <f>IF(AND(E126="",F126=""),"",'Übersicht'!$C$10+SUM(E$6:E126)-SUM(F$6:F126))</f>
        <v/>
      </c>
      <c r="H126" s="30" t="n"/>
    </row>
    <row r="127">
      <c r="A127" s="28" t="n"/>
      <c r="B127" s="29" t="n"/>
      <c r="C127" s="30" t="n"/>
      <c r="D127" s="29" t="n"/>
      <c r="E127" s="31" t="n"/>
      <c r="F127" s="31" t="n"/>
      <c r="G127" s="32">
        <f>IF(AND(E127="",F127=""),"",'Übersicht'!$C$10+SUM(E$6:E127)-SUM(F$6:F127))</f>
        <v/>
      </c>
      <c r="H127" s="30" t="n"/>
    </row>
    <row r="128">
      <c r="A128" s="28" t="n"/>
      <c r="B128" s="29" t="n"/>
      <c r="C128" s="30" t="n"/>
      <c r="D128" s="29" t="n"/>
      <c r="E128" s="31" t="n"/>
      <c r="F128" s="31" t="n"/>
      <c r="G128" s="32">
        <f>IF(AND(E128="",F128=""),"",'Übersicht'!$C$10+SUM(E$6:E128)-SUM(F$6:F128))</f>
        <v/>
      </c>
      <c r="H128" s="30" t="n"/>
    </row>
    <row r="129">
      <c r="A129" s="28" t="n"/>
      <c r="B129" s="29" t="n"/>
      <c r="C129" s="30" t="n"/>
      <c r="D129" s="29" t="n"/>
      <c r="E129" s="31" t="n"/>
      <c r="F129" s="31" t="n"/>
      <c r="G129" s="32">
        <f>IF(AND(E129="",F129=""),"",'Übersicht'!$C$10+SUM(E$6:E129)-SUM(F$6:F129))</f>
        <v/>
      </c>
      <c r="H129" s="30" t="n"/>
    </row>
    <row r="130">
      <c r="A130" s="28" t="n"/>
      <c r="B130" s="29" t="n"/>
      <c r="C130" s="30" t="n"/>
      <c r="D130" s="29" t="n"/>
      <c r="E130" s="31" t="n"/>
      <c r="F130" s="31" t="n"/>
      <c r="G130" s="32">
        <f>IF(AND(E130="",F130=""),"",'Übersicht'!$C$10+SUM(E$6:E130)-SUM(F$6:F130))</f>
        <v/>
      </c>
      <c r="H130" s="30" t="n"/>
    </row>
    <row r="131">
      <c r="A131" s="28" t="n"/>
      <c r="B131" s="29" t="n"/>
      <c r="C131" s="30" t="n"/>
      <c r="D131" s="29" t="n"/>
      <c r="E131" s="31" t="n"/>
      <c r="F131" s="31" t="n"/>
      <c r="G131" s="32">
        <f>IF(AND(E131="",F131=""),"",'Übersicht'!$C$10+SUM(E$6:E131)-SUM(F$6:F131))</f>
        <v/>
      </c>
      <c r="H131" s="30" t="n"/>
    </row>
    <row r="132">
      <c r="A132" s="28" t="n"/>
      <c r="B132" s="29" t="n"/>
      <c r="C132" s="30" t="n"/>
      <c r="D132" s="29" t="n"/>
      <c r="E132" s="31" t="n"/>
      <c r="F132" s="31" t="n"/>
      <c r="G132" s="32">
        <f>IF(AND(E132="",F132=""),"",'Übersicht'!$C$10+SUM(E$6:E132)-SUM(F$6:F132))</f>
        <v/>
      </c>
      <c r="H132" s="30" t="n"/>
    </row>
    <row r="133">
      <c r="A133" s="28" t="n"/>
      <c r="B133" s="29" t="n"/>
      <c r="C133" s="30" t="n"/>
      <c r="D133" s="29" t="n"/>
      <c r="E133" s="31" t="n"/>
      <c r="F133" s="31" t="n"/>
      <c r="G133" s="32">
        <f>IF(AND(E133="",F133=""),"",'Übersicht'!$C$10+SUM(E$6:E133)-SUM(F$6:F133))</f>
        <v/>
      </c>
      <c r="H133" s="30" t="n"/>
    </row>
    <row r="134">
      <c r="A134" s="28" t="n"/>
      <c r="B134" s="29" t="n"/>
      <c r="C134" s="30" t="n"/>
      <c r="D134" s="29" t="n"/>
      <c r="E134" s="31" t="n"/>
      <c r="F134" s="31" t="n"/>
      <c r="G134" s="32">
        <f>IF(AND(E134="",F134=""),"",'Übersicht'!$C$10+SUM(E$6:E134)-SUM(F$6:F134))</f>
        <v/>
      </c>
      <c r="H134" s="30" t="n"/>
    </row>
    <row r="135">
      <c r="A135" s="28" t="n"/>
      <c r="B135" s="29" t="n"/>
      <c r="C135" s="30" t="n"/>
      <c r="D135" s="29" t="n"/>
      <c r="E135" s="31" t="n"/>
      <c r="F135" s="31" t="n"/>
      <c r="G135" s="32">
        <f>IF(AND(E135="",F135=""),"",'Übersicht'!$C$10+SUM(E$6:E135)-SUM(F$6:F135))</f>
        <v/>
      </c>
      <c r="H135" s="30" t="n"/>
    </row>
    <row r="136">
      <c r="A136" s="28" t="n"/>
      <c r="B136" s="29" t="n"/>
      <c r="C136" s="30" t="n"/>
      <c r="D136" s="29" t="n"/>
      <c r="E136" s="31" t="n"/>
      <c r="F136" s="31" t="n"/>
      <c r="G136" s="32">
        <f>IF(AND(E136="",F136=""),"",'Übersicht'!$C$10+SUM(E$6:E136)-SUM(F$6:F136))</f>
        <v/>
      </c>
      <c r="H136" s="30" t="n"/>
    </row>
    <row r="137">
      <c r="A137" s="28" t="n"/>
      <c r="B137" s="29" t="n"/>
      <c r="C137" s="30" t="n"/>
      <c r="D137" s="29" t="n"/>
      <c r="E137" s="31" t="n"/>
      <c r="F137" s="31" t="n"/>
      <c r="G137" s="32">
        <f>IF(AND(E137="",F137=""),"",'Übersicht'!$C$10+SUM(E$6:E137)-SUM(F$6:F137))</f>
        <v/>
      </c>
      <c r="H137" s="30" t="n"/>
    </row>
    <row r="138">
      <c r="A138" s="28" t="n"/>
      <c r="B138" s="29" t="n"/>
      <c r="C138" s="30" t="n"/>
      <c r="D138" s="29" t="n"/>
      <c r="E138" s="31" t="n"/>
      <c r="F138" s="31" t="n"/>
      <c r="G138" s="32">
        <f>IF(AND(E138="",F138=""),"",'Übersicht'!$C$10+SUM(E$6:E138)-SUM(F$6:F138))</f>
        <v/>
      </c>
      <c r="H138" s="30" t="n"/>
    </row>
    <row r="139">
      <c r="A139" s="28" t="n"/>
      <c r="B139" s="29" t="n"/>
      <c r="C139" s="30" t="n"/>
      <c r="D139" s="29" t="n"/>
      <c r="E139" s="31" t="n"/>
      <c r="F139" s="31" t="n"/>
      <c r="G139" s="32">
        <f>IF(AND(E139="",F139=""),"",'Übersicht'!$C$10+SUM(E$6:E139)-SUM(F$6:F139))</f>
        <v/>
      </c>
      <c r="H139" s="30" t="n"/>
    </row>
    <row r="140">
      <c r="A140" s="28" t="n"/>
      <c r="B140" s="29" t="n"/>
      <c r="C140" s="30" t="n"/>
      <c r="D140" s="29" t="n"/>
      <c r="E140" s="31" t="n"/>
      <c r="F140" s="31" t="n"/>
      <c r="G140" s="32">
        <f>IF(AND(E140="",F140=""),"",'Übersicht'!$C$10+SUM(E$6:E140)-SUM(F$6:F140))</f>
        <v/>
      </c>
      <c r="H140" s="30" t="n"/>
    </row>
    <row r="141">
      <c r="A141" s="28" t="n"/>
      <c r="B141" s="29" t="n"/>
      <c r="C141" s="30" t="n"/>
      <c r="D141" s="29" t="n"/>
      <c r="E141" s="31" t="n"/>
      <c r="F141" s="31" t="n"/>
      <c r="G141" s="32">
        <f>IF(AND(E141="",F141=""),"",'Übersicht'!$C$10+SUM(E$6:E141)-SUM(F$6:F141))</f>
        <v/>
      </c>
      <c r="H141" s="30" t="n"/>
    </row>
    <row r="142">
      <c r="A142" s="28" t="n"/>
      <c r="B142" s="29" t="n"/>
      <c r="C142" s="30" t="n"/>
      <c r="D142" s="29" t="n"/>
      <c r="E142" s="31" t="n"/>
      <c r="F142" s="31" t="n"/>
      <c r="G142" s="32">
        <f>IF(AND(E142="",F142=""),"",'Übersicht'!$C$10+SUM(E$6:E142)-SUM(F$6:F142))</f>
        <v/>
      </c>
      <c r="H142" s="30" t="n"/>
    </row>
    <row r="143">
      <c r="A143" s="28" t="n"/>
      <c r="B143" s="29" t="n"/>
      <c r="C143" s="30" t="n"/>
      <c r="D143" s="29" t="n"/>
      <c r="E143" s="31" t="n"/>
      <c r="F143" s="31" t="n"/>
      <c r="G143" s="32">
        <f>IF(AND(E143="",F143=""),"",'Übersicht'!$C$10+SUM(E$6:E143)-SUM(F$6:F143))</f>
        <v/>
      </c>
      <c r="H143" s="30" t="n"/>
    </row>
    <row r="144">
      <c r="A144" s="28" t="n"/>
      <c r="B144" s="29" t="n"/>
      <c r="C144" s="30" t="n"/>
      <c r="D144" s="29" t="n"/>
      <c r="E144" s="31" t="n"/>
      <c r="F144" s="31" t="n"/>
      <c r="G144" s="32">
        <f>IF(AND(E144="",F144=""),"",'Übersicht'!$C$10+SUM(E$6:E144)-SUM(F$6:F144))</f>
        <v/>
      </c>
      <c r="H144" s="30" t="n"/>
    </row>
    <row r="145">
      <c r="A145" s="28" t="n"/>
      <c r="B145" s="29" t="n"/>
      <c r="C145" s="30" t="n"/>
      <c r="D145" s="29" t="n"/>
      <c r="E145" s="31" t="n"/>
      <c r="F145" s="31" t="n"/>
      <c r="G145" s="32">
        <f>IF(AND(E145="",F145=""),"",'Übersicht'!$C$10+SUM(E$6:E145)-SUM(F$6:F145))</f>
        <v/>
      </c>
      <c r="H145" s="30" t="n"/>
    </row>
    <row r="146">
      <c r="A146" s="28" t="n"/>
      <c r="B146" s="29" t="n"/>
      <c r="C146" s="30" t="n"/>
      <c r="D146" s="29" t="n"/>
      <c r="E146" s="31" t="n"/>
      <c r="F146" s="31" t="n"/>
      <c r="G146" s="32">
        <f>IF(AND(E146="",F146=""),"",'Übersicht'!$C$10+SUM(E$6:E146)-SUM(F$6:F146))</f>
        <v/>
      </c>
      <c r="H146" s="30" t="n"/>
    </row>
    <row r="147">
      <c r="A147" s="28" t="n"/>
      <c r="B147" s="29" t="n"/>
      <c r="C147" s="30" t="n"/>
      <c r="D147" s="29" t="n"/>
      <c r="E147" s="31" t="n"/>
      <c r="F147" s="31" t="n"/>
      <c r="G147" s="32">
        <f>IF(AND(E147="",F147=""),"",'Übersicht'!$C$10+SUM(E$6:E147)-SUM(F$6:F147))</f>
        <v/>
      </c>
      <c r="H147" s="30" t="n"/>
    </row>
    <row r="148">
      <c r="A148" s="28" t="n"/>
      <c r="B148" s="29" t="n"/>
      <c r="C148" s="30" t="n"/>
      <c r="D148" s="29" t="n"/>
      <c r="E148" s="31" t="n"/>
      <c r="F148" s="31" t="n"/>
      <c r="G148" s="32">
        <f>IF(AND(E148="",F148=""),"",'Übersicht'!$C$10+SUM(E$6:E148)-SUM(F$6:F148))</f>
        <v/>
      </c>
      <c r="H148" s="30" t="n"/>
    </row>
    <row r="149">
      <c r="A149" s="28" t="n"/>
      <c r="B149" s="29" t="n"/>
      <c r="C149" s="30" t="n"/>
      <c r="D149" s="29" t="n"/>
      <c r="E149" s="31" t="n"/>
      <c r="F149" s="31" t="n"/>
      <c r="G149" s="32">
        <f>IF(AND(E149="",F149=""),"",'Übersicht'!$C$10+SUM(E$6:E149)-SUM(F$6:F149))</f>
        <v/>
      </c>
      <c r="H149" s="30" t="n"/>
    </row>
    <row r="150">
      <c r="A150" s="28" t="n"/>
      <c r="B150" s="29" t="n"/>
      <c r="C150" s="30" t="n"/>
      <c r="D150" s="29" t="n"/>
      <c r="E150" s="31" t="n"/>
      <c r="F150" s="31" t="n"/>
      <c r="G150" s="32">
        <f>IF(AND(E150="",F150=""),"",'Übersicht'!$C$10+SUM(E$6:E150)-SUM(F$6:F150))</f>
        <v/>
      </c>
      <c r="H150" s="30" t="n"/>
    </row>
    <row r="151">
      <c r="A151" s="28" t="n"/>
      <c r="B151" s="29" t="n"/>
      <c r="C151" s="30" t="n"/>
      <c r="D151" s="29" t="n"/>
      <c r="E151" s="31" t="n"/>
      <c r="F151" s="31" t="n"/>
      <c r="G151" s="32">
        <f>IF(AND(E151="",F151=""),"",'Übersicht'!$C$10+SUM(E$6:E151)-SUM(F$6:F151))</f>
        <v/>
      </c>
      <c r="H151" s="30" t="n"/>
    </row>
    <row r="152">
      <c r="A152" s="28" t="n"/>
      <c r="B152" s="29" t="n"/>
      <c r="C152" s="30" t="n"/>
      <c r="D152" s="29" t="n"/>
      <c r="E152" s="31" t="n"/>
      <c r="F152" s="31" t="n"/>
      <c r="G152" s="32">
        <f>IF(AND(E152="",F152=""),"",'Übersicht'!$C$10+SUM(E$6:E152)-SUM(F$6:F152))</f>
        <v/>
      </c>
      <c r="H152" s="30" t="n"/>
    </row>
    <row r="153">
      <c r="A153" s="28" t="n"/>
      <c r="B153" s="29" t="n"/>
      <c r="C153" s="30" t="n"/>
      <c r="D153" s="29" t="n"/>
      <c r="E153" s="31" t="n"/>
      <c r="F153" s="31" t="n"/>
      <c r="G153" s="32">
        <f>IF(AND(E153="",F153=""),"",'Übersicht'!$C$10+SUM(E$6:E153)-SUM(F$6:F153))</f>
        <v/>
      </c>
      <c r="H153" s="30" t="n"/>
    </row>
    <row r="154">
      <c r="A154" s="28" t="n"/>
      <c r="B154" s="29" t="n"/>
      <c r="C154" s="30" t="n"/>
      <c r="D154" s="29" t="n"/>
      <c r="E154" s="31" t="n"/>
      <c r="F154" s="31" t="n"/>
      <c r="G154" s="32">
        <f>IF(AND(E154="",F154=""),"",'Übersicht'!$C$10+SUM(E$6:E154)-SUM(F$6:F154))</f>
        <v/>
      </c>
      <c r="H154" s="30" t="n"/>
    </row>
    <row r="155">
      <c r="A155" s="28" t="n"/>
      <c r="B155" s="29" t="n"/>
      <c r="C155" s="30" t="n"/>
      <c r="D155" s="29" t="n"/>
      <c r="E155" s="31" t="n"/>
      <c r="F155" s="31" t="n"/>
      <c r="G155" s="32">
        <f>IF(AND(E155="",F155=""),"",'Übersicht'!$C$10+SUM(E$6:E155)-SUM(F$6:F155))</f>
        <v/>
      </c>
      <c r="H155" s="30" t="n"/>
    </row>
    <row r="156">
      <c r="A156" s="28" t="n"/>
      <c r="B156" s="29" t="n"/>
      <c r="C156" s="30" t="n"/>
      <c r="D156" s="29" t="n"/>
      <c r="E156" s="31" t="n"/>
      <c r="F156" s="31" t="n"/>
      <c r="G156" s="32">
        <f>IF(AND(E156="",F156=""),"",'Übersicht'!$C$10+SUM(E$6:E156)-SUM(F$6:F156))</f>
        <v/>
      </c>
      <c r="H156" s="30" t="n"/>
    </row>
    <row r="157">
      <c r="A157" s="28" t="n"/>
      <c r="B157" s="29" t="n"/>
      <c r="C157" s="30" t="n"/>
      <c r="D157" s="29" t="n"/>
      <c r="E157" s="31" t="n"/>
      <c r="F157" s="31" t="n"/>
      <c r="G157" s="32">
        <f>IF(AND(E157="",F157=""),"",'Übersicht'!$C$10+SUM(E$6:E157)-SUM(F$6:F157))</f>
        <v/>
      </c>
      <c r="H157" s="30" t="n"/>
    </row>
    <row r="158">
      <c r="A158" s="28" t="n"/>
      <c r="B158" s="29" t="n"/>
      <c r="C158" s="30" t="n"/>
      <c r="D158" s="29" t="n"/>
      <c r="E158" s="31" t="n"/>
      <c r="F158" s="31" t="n"/>
      <c r="G158" s="32">
        <f>IF(AND(E158="",F158=""),"",'Übersicht'!$C$10+SUM(E$6:E158)-SUM(F$6:F158))</f>
        <v/>
      </c>
      <c r="H158" s="30" t="n"/>
    </row>
    <row r="159">
      <c r="A159" s="28" t="n"/>
      <c r="B159" s="29" t="n"/>
      <c r="C159" s="30" t="n"/>
      <c r="D159" s="29" t="n"/>
      <c r="E159" s="31" t="n"/>
      <c r="F159" s="31" t="n"/>
      <c r="G159" s="32">
        <f>IF(AND(E159="",F159=""),"",'Übersicht'!$C$10+SUM(E$6:E159)-SUM(F$6:F159))</f>
        <v/>
      </c>
      <c r="H159" s="30" t="n"/>
    </row>
    <row r="160">
      <c r="A160" s="28" t="n"/>
      <c r="B160" s="29" t="n"/>
      <c r="C160" s="30" t="n"/>
      <c r="D160" s="29" t="n"/>
      <c r="E160" s="31" t="n"/>
      <c r="F160" s="31" t="n"/>
      <c r="G160" s="32">
        <f>IF(AND(E160="",F160=""),"",'Übersicht'!$C$10+SUM(E$6:E160)-SUM(F$6:F160))</f>
        <v/>
      </c>
      <c r="H160" s="30" t="n"/>
    </row>
    <row r="161">
      <c r="A161" s="28" t="n"/>
      <c r="B161" s="29" t="n"/>
      <c r="C161" s="30" t="n"/>
      <c r="D161" s="29" t="n"/>
      <c r="E161" s="31" t="n"/>
      <c r="F161" s="31" t="n"/>
      <c r="G161" s="32">
        <f>IF(AND(E161="",F161=""),"",'Übersicht'!$C$10+SUM(E$6:E161)-SUM(F$6:F161))</f>
        <v/>
      </c>
      <c r="H161" s="30" t="n"/>
    </row>
    <row r="162">
      <c r="A162" s="28" t="n"/>
      <c r="B162" s="29" t="n"/>
      <c r="C162" s="30" t="n"/>
      <c r="D162" s="29" t="n"/>
      <c r="E162" s="31" t="n"/>
      <c r="F162" s="31" t="n"/>
      <c r="G162" s="32">
        <f>IF(AND(E162="",F162=""),"",'Übersicht'!$C$10+SUM(E$6:E162)-SUM(F$6:F162))</f>
        <v/>
      </c>
      <c r="H162" s="30" t="n"/>
    </row>
    <row r="163">
      <c r="A163" s="28" t="n"/>
      <c r="B163" s="29" t="n"/>
      <c r="C163" s="30" t="n"/>
      <c r="D163" s="29" t="n"/>
      <c r="E163" s="31" t="n"/>
      <c r="F163" s="31" t="n"/>
      <c r="G163" s="32">
        <f>IF(AND(E163="",F163=""),"",'Übersicht'!$C$10+SUM(E$6:E163)-SUM(F$6:F163))</f>
        <v/>
      </c>
      <c r="H163" s="30" t="n"/>
    </row>
    <row r="164">
      <c r="A164" s="28" t="n"/>
      <c r="B164" s="29" t="n"/>
      <c r="C164" s="30" t="n"/>
      <c r="D164" s="29" t="n"/>
      <c r="E164" s="31" t="n"/>
      <c r="F164" s="31" t="n"/>
      <c r="G164" s="32">
        <f>IF(AND(E164="",F164=""),"",'Übersicht'!$C$10+SUM(E$6:E164)-SUM(F$6:F164))</f>
        <v/>
      </c>
      <c r="H164" s="30" t="n"/>
    </row>
    <row r="165">
      <c r="A165" s="28" t="n"/>
      <c r="B165" s="29" t="n"/>
      <c r="C165" s="30" t="n"/>
      <c r="D165" s="29" t="n"/>
      <c r="E165" s="31" t="n"/>
      <c r="F165" s="31" t="n"/>
      <c r="G165" s="32">
        <f>IF(AND(E165="",F165=""),"",'Übersicht'!$C$10+SUM(E$6:E165)-SUM(F$6:F165))</f>
        <v/>
      </c>
      <c r="H165" s="30" t="n"/>
    </row>
    <row r="166">
      <c r="A166" s="28" t="n"/>
      <c r="B166" s="29" t="n"/>
      <c r="C166" s="30" t="n"/>
      <c r="D166" s="29" t="n"/>
      <c r="E166" s="31" t="n"/>
      <c r="F166" s="31" t="n"/>
      <c r="G166" s="32">
        <f>IF(AND(E166="",F166=""),"",'Übersicht'!$C$10+SUM(E$6:E166)-SUM(F$6:F166))</f>
        <v/>
      </c>
      <c r="H166" s="30" t="n"/>
    </row>
    <row r="167">
      <c r="A167" s="28" t="n"/>
      <c r="B167" s="29" t="n"/>
      <c r="C167" s="30" t="n"/>
      <c r="D167" s="29" t="n"/>
      <c r="E167" s="31" t="n"/>
      <c r="F167" s="31" t="n"/>
      <c r="G167" s="32">
        <f>IF(AND(E167="",F167=""),"",'Übersicht'!$C$10+SUM(E$6:E167)-SUM(F$6:F167))</f>
        <v/>
      </c>
      <c r="H167" s="30" t="n"/>
    </row>
    <row r="168">
      <c r="A168" s="28" t="n"/>
      <c r="B168" s="29" t="n"/>
      <c r="C168" s="30" t="n"/>
      <c r="D168" s="29" t="n"/>
      <c r="E168" s="31" t="n"/>
      <c r="F168" s="31" t="n"/>
      <c r="G168" s="32">
        <f>IF(AND(E168="",F168=""),"",'Übersicht'!$C$10+SUM(E$6:E168)-SUM(F$6:F168))</f>
        <v/>
      </c>
      <c r="H168" s="30" t="n"/>
    </row>
    <row r="169">
      <c r="A169" s="28" t="n"/>
      <c r="B169" s="29" t="n"/>
      <c r="C169" s="30" t="n"/>
      <c r="D169" s="29" t="n"/>
      <c r="E169" s="31" t="n"/>
      <c r="F169" s="31" t="n"/>
      <c r="G169" s="32">
        <f>IF(AND(E169="",F169=""),"",'Übersicht'!$C$10+SUM(E$6:E169)-SUM(F$6:F169))</f>
        <v/>
      </c>
      <c r="H169" s="30" t="n"/>
    </row>
    <row r="170">
      <c r="A170" s="28" t="n"/>
      <c r="B170" s="29" t="n"/>
      <c r="C170" s="30" t="n"/>
      <c r="D170" s="29" t="n"/>
      <c r="E170" s="31" t="n"/>
      <c r="F170" s="31" t="n"/>
      <c r="G170" s="32">
        <f>IF(AND(E170="",F170=""),"",'Übersicht'!$C$10+SUM(E$6:E170)-SUM(F$6:F170))</f>
        <v/>
      </c>
      <c r="H170" s="30" t="n"/>
    </row>
    <row r="171">
      <c r="A171" s="28" t="n"/>
      <c r="B171" s="29" t="n"/>
      <c r="C171" s="30" t="n"/>
      <c r="D171" s="29" t="n"/>
      <c r="E171" s="31" t="n"/>
      <c r="F171" s="31" t="n"/>
      <c r="G171" s="32">
        <f>IF(AND(E171="",F171=""),"",'Übersicht'!$C$10+SUM(E$6:E171)-SUM(F$6:F171))</f>
        <v/>
      </c>
      <c r="H171" s="30" t="n"/>
    </row>
    <row r="172">
      <c r="A172" s="28" t="n"/>
      <c r="B172" s="29" t="n"/>
      <c r="C172" s="30" t="n"/>
      <c r="D172" s="29" t="n"/>
      <c r="E172" s="31" t="n"/>
      <c r="F172" s="31" t="n"/>
      <c r="G172" s="32">
        <f>IF(AND(E172="",F172=""),"",'Übersicht'!$C$10+SUM(E$6:E172)-SUM(F$6:F172))</f>
        <v/>
      </c>
      <c r="H172" s="30" t="n"/>
    </row>
    <row r="173">
      <c r="A173" s="28" t="n"/>
      <c r="B173" s="29" t="n"/>
      <c r="C173" s="30" t="n"/>
      <c r="D173" s="29" t="n"/>
      <c r="E173" s="31" t="n"/>
      <c r="F173" s="31" t="n"/>
      <c r="G173" s="32">
        <f>IF(AND(E173="",F173=""),"",'Übersicht'!$C$10+SUM(E$6:E173)-SUM(F$6:F173))</f>
        <v/>
      </c>
      <c r="H173" s="30" t="n"/>
    </row>
    <row r="174">
      <c r="A174" s="28" t="n"/>
      <c r="B174" s="29" t="n"/>
      <c r="C174" s="30" t="n"/>
      <c r="D174" s="29" t="n"/>
      <c r="E174" s="31" t="n"/>
      <c r="F174" s="31" t="n"/>
      <c r="G174" s="32">
        <f>IF(AND(E174="",F174=""),"",'Übersicht'!$C$10+SUM(E$6:E174)-SUM(F$6:F174))</f>
        <v/>
      </c>
      <c r="H174" s="30" t="n"/>
    </row>
    <row r="175">
      <c r="A175" s="28" t="n"/>
      <c r="B175" s="29" t="n"/>
      <c r="C175" s="30" t="n"/>
      <c r="D175" s="29" t="n"/>
      <c r="E175" s="31" t="n"/>
      <c r="F175" s="31" t="n"/>
      <c r="G175" s="32">
        <f>IF(AND(E175="",F175=""),"",'Übersicht'!$C$10+SUM(E$6:E175)-SUM(F$6:F175))</f>
        <v/>
      </c>
      <c r="H175" s="30" t="n"/>
    </row>
    <row r="176">
      <c r="A176" s="28" t="n"/>
      <c r="B176" s="29" t="n"/>
      <c r="C176" s="30" t="n"/>
      <c r="D176" s="29" t="n"/>
      <c r="E176" s="31" t="n"/>
      <c r="F176" s="31" t="n"/>
      <c r="G176" s="32">
        <f>IF(AND(E176="",F176=""),"",'Übersicht'!$C$10+SUM(E$6:E176)-SUM(F$6:F176))</f>
        <v/>
      </c>
      <c r="H176" s="30" t="n"/>
    </row>
    <row r="177">
      <c r="A177" s="28" t="n"/>
      <c r="B177" s="29" t="n"/>
      <c r="C177" s="30" t="n"/>
      <c r="D177" s="29" t="n"/>
      <c r="E177" s="31" t="n"/>
      <c r="F177" s="31" t="n"/>
      <c r="G177" s="32">
        <f>IF(AND(E177="",F177=""),"",'Übersicht'!$C$10+SUM(E$6:E177)-SUM(F$6:F177))</f>
        <v/>
      </c>
      <c r="H177" s="30" t="n"/>
    </row>
    <row r="178">
      <c r="A178" s="28" t="n"/>
      <c r="B178" s="29" t="n"/>
      <c r="C178" s="30" t="n"/>
      <c r="D178" s="29" t="n"/>
      <c r="E178" s="31" t="n"/>
      <c r="F178" s="31" t="n"/>
      <c r="G178" s="32">
        <f>IF(AND(E178="",F178=""),"",'Übersicht'!$C$10+SUM(E$6:E178)-SUM(F$6:F178))</f>
        <v/>
      </c>
      <c r="H178" s="30" t="n"/>
    </row>
    <row r="179">
      <c r="A179" s="28" t="n"/>
      <c r="B179" s="29" t="n"/>
      <c r="C179" s="30" t="n"/>
      <c r="D179" s="29" t="n"/>
      <c r="E179" s="31" t="n"/>
      <c r="F179" s="31" t="n"/>
      <c r="G179" s="32">
        <f>IF(AND(E179="",F179=""),"",'Übersicht'!$C$10+SUM(E$6:E179)-SUM(F$6:F179))</f>
        <v/>
      </c>
      <c r="H179" s="30" t="n"/>
    </row>
    <row r="180">
      <c r="A180" s="28" t="n"/>
      <c r="B180" s="29" t="n"/>
      <c r="C180" s="30" t="n"/>
      <c r="D180" s="29" t="n"/>
      <c r="E180" s="31" t="n"/>
      <c r="F180" s="31" t="n"/>
      <c r="G180" s="32">
        <f>IF(AND(E180="",F180=""),"",'Übersicht'!$C$10+SUM(E$6:E180)-SUM(F$6:F180))</f>
        <v/>
      </c>
      <c r="H180" s="30" t="n"/>
    </row>
    <row r="181">
      <c r="A181" s="28" t="n"/>
      <c r="B181" s="29" t="n"/>
      <c r="C181" s="30" t="n"/>
      <c r="D181" s="29" t="n"/>
      <c r="E181" s="31" t="n"/>
      <c r="F181" s="31" t="n"/>
      <c r="G181" s="32">
        <f>IF(AND(E181="",F181=""),"",'Übersicht'!$C$10+SUM(E$6:E181)-SUM(F$6:F181))</f>
        <v/>
      </c>
      <c r="H181" s="30" t="n"/>
    </row>
    <row r="182">
      <c r="A182" s="28" t="n"/>
      <c r="B182" s="29" t="n"/>
      <c r="C182" s="30" t="n"/>
      <c r="D182" s="29" t="n"/>
      <c r="E182" s="31" t="n"/>
      <c r="F182" s="31" t="n"/>
      <c r="G182" s="32">
        <f>IF(AND(E182="",F182=""),"",'Übersicht'!$C$10+SUM(E$6:E182)-SUM(F$6:F182))</f>
        <v/>
      </c>
      <c r="H182" s="30" t="n"/>
    </row>
    <row r="183">
      <c r="A183" s="28" t="n"/>
      <c r="B183" s="29" t="n"/>
      <c r="C183" s="30" t="n"/>
      <c r="D183" s="29" t="n"/>
      <c r="E183" s="31" t="n"/>
      <c r="F183" s="31" t="n"/>
      <c r="G183" s="32">
        <f>IF(AND(E183="",F183=""),"",'Übersicht'!$C$10+SUM(E$6:E183)-SUM(F$6:F183))</f>
        <v/>
      </c>
      <c r="H183" s="30" t="n"/>
    </row>
    <row r="184">
      <c r="A184" s="28" t="n"/>
      <c r="B184" s="29" t="n"/>
      <c r="C184" s="30" t="n"/>
      <c r="D184" s="29" t="n"/>
      <c r="E184" s="31" t="n"/>
      <c r="F184" s="31" t="n"/>
      <c r="G184" s="32">
        <f>IF(AND(E184="",F184=""),"",'Übersicht'!$C$10+SUM(E$6:E184)-SUM(F$6:F184))</f>
        <v/>
      </c>
      <c r="H184" s="30" t="n"/>
    </row>
    <row r="185">
      <c r="A185" s="28" t="n"/>
      <c r="B185" s="29" t="n"/>
      <c r="C185" s="30" t="n"/>
      <c r="D185" s="29" t="n"/>
      <c r="E185" s="31" t="n"/>
      <c r="F185" s="31" t="n"/>
      <c r="G185" s="32">
        <f>IF(AND(E185="",F185=""),"",'Übersicht'!$C$10+SUM(E$6:E185)-SUM(F$6:F185))</f>
        <v/>
      </c>
      <c r="H185" s="30" t="n"/>
    </row>
    <row r="186">
      <c r="A186" s="28" t="n"/>
      <c r="B186" s="29" t="n"/>
      <c r="C186" s="30" t="n"/>
      <c r="D186" s="29" t="n"/>
      <c r="E186" s="31" t="n"/>
      <c r="F186" s="31" t="n"/>
      <c r="G186" s="32">
        <f>IF(AND(E186="",F186=""),"",'Übersicht'!$C$10+SUM(E$6:E186)-SUM(F$6:F186))</f>
        <v/>
      </c>
      <c r="H186" s="30" t="n"/>
    </row>
    <row r="187">
      <c r="A187" s="28" t="n"/>
      <c r="B187" s="29" t="n"/>
      <c r="C187" s="30" t="n"/>
      <c r="D187" s="29" t="n"/>
      <c r="E187" s="31" t="n"/>
      <c r="F187" s="31" t="n"/>
      <c r="G187" s="32">
        <f>IF(AND(E187="",F187=""),"",'Übersicht'!$C$10+SUM(E$6:E187)-SUM(F$6:F187))</f>
        <v/>
      </c>
      <c r="H187" s="30" t="n"/>
    </row>
    <row r="188">
      <c r="A188" s="28" t="n"/>
      <c r="B188" s="29" t="n"/>
      <c r="C188" s="30" t="n"/>
      <c r="D188" s="29" t="n"/>
      <c r="E188" s="31" t="n"/>
      <c r="F188" s="31" t="n"/>
      <c r="G188" s="32">
        <f>IF(AND(E188="",F188=""),"",'Übersicht'!$C$10+SUM(E$6:E188)-SUM(F$6:F188))</f>
        <v/>
      </c>
      <c r="H188" s="30" t="n"/>
    </row>
    <row r="189">
      <c r="A189" s="28" t="n"/>
      <c r="B189" s="29" t="n"/>
      <c r="C189" s="30" t="n"/>
      <c r="D189" s="29" t="n"/>
      <c r="E189" s="31" t="n"/>
      <c r="F189" s="31" t="n"/>
      <c r="G189" s="32">
        <f>IF(AND(E189="",F189=""),"",'Übersicht'!$C$10+SUM(E$6:E189)-SUM(F$6:F189))</f>
        <v/>
      </c>
      <c r="H189" s="30" t="n"/>
    </row>
    <row r="190">
      <c r="A190" s="28" t="n"/>
      <c r="B190" s="29" t="n"/>
      <c r="C190" s="30" t="n"/>
      <c r="D190" s="29" t="n"/>
      <c r="E190" s="31" t="n"/>
      <c r="F190" s="31" t="n"/>
      <c r="G190" s="32">
        <f>IF(AND(E190="",F190=""),"",'Übersicht'!$C$10+SUM(E$6:E190)-SUM(F$6:F190))</f>
        <v/>
      </c>
      <c r="H190" s="30" t="n"/>
    </row>
    <row r="191">
      <c r="A191" s="28" t="n"/>
      <c r="B191" s="29" t="n"/>
      <c r="C191" s="30" t="n"/>
      <c r="D191" s="29" t="n"/>
      <c r="E191" s="31" t="n"/>
      <c r="F191" s="31" t="n"/>
      <c r="G191" s="32">
        <f>IF(AND(E191="",F191=""),"",'Übersicht'!$C$10+SUM(E$6:E191)-SUM(F$6:F191))</f>
        <v/>
      </c>
      <c r="H191" s="30" t="n"/>
    </row>
    <row r="192">
      <c r="A192" s="28" t="n"/>
      <c r="B192" s="29" t="n"/>
      <c r="C192" s="30" t="n"/>
      <c r="D192" s="29" t="n"/>
      <c r="E192" s="31" t="n"/>
      <c r="F192" s="31" t="n"/>
      <c r="G192" s="32">
        <f>IF(AND(E192="",F192=""),"",'Übersicht'!$C$10+SUM(E$6:E192)-SUM(F$6:F192))</f>
        <v/>
      </c>
      <c r="H192" s="30" t="n"/>
    </row>
    <row r="193">
      <c r="A193" s="28" t="n"/>
      <c r="B193" s="29" t="n"/>
      <c r="C193" s="30" t="n"/>
      <c r="D193" s="29" t="n"/>
      <c r="E193" s="31" t="n"/>
      <c r="F193" s="31" t="n"/>
      <c r="G193" s="32">
        <f>IF(AND(E193="",F193=""),"",'Übersicht'!$C$10+SUM(E$6:E193)-SUM(F$6:F193))</f>
        <v/>
      </c>
      <c r="H193" s="30" t="n"/>
    </row>
    <row r="194">
      <c r="A194" s="28" t="n"/>
      <c r="B194" s="29" t="n"/>
      <c r="C194" s="30" t="n"/>
      <c r="D194" s="29" t="n"/>
      <c r="E194" s="31" t="n"/>
      <c r="F194" s="31" t="n"/>
      <c r="G194" s="32">
        <f>IF(AND(E194="",F194=""),"",'Übersicht'!$C$10+SUM(E$6:E194)-SUM(F$6:F194))</f>
        <v/>
      </c>
      <c r="H194" s="30" t="n"/>
    </row>
    <row r="195">
      <c r="A195" s="28" t="n"/>
      <c r="B195" s="29" t="n"/>
      <c r="C195" s="30" t="n"/>
      <c r="D195" s="29" t="n"/>
      <c r="E195" s="31" t="n"/>
      <c r="F195" s="31" t="n"/>
      <c r="G195" s="32">
        <f>IF(AND(E195="",F195=""),"",'Übersicht'!$C$10+SUM(E$6:E195)-SUM(F$6:F195))</f>
        <v/>
      </c>
      <c r="H195" s="30" t="n"/>
    </row>
    <row r="196">
      <c r="A196" s="28" t="n"/>
      <c r="B196" s="29" t="n"/>
      <c r="C196" s="30" t="n"/>
      <c r="D196" s="29" t="n"/>
      <c r="E196" s="31" t="n"/>
      <c r="F196" s="31" t="n"/>
      <c r="G196" s="32">
        <f>IF(AND(E196="",F196=""),"",'Übersicht'!$C$10+SUM(E$6:E196)-SUM(F$6:F196))</f>
        <v/>
      </c>
      <c r="H196" s="30" t="n"/>
    </row>
    <row r="197">
      <c r="A197" s="28" t="n"/>
      <c r="B197" s="29" t="n"/>
      <c r="C197" s="30" t="n"/>
      <c r="D197" s="29" t="n"/>
      <c r="E197" s="31" t="n"/>
      <c r="F197" s="31" t="n"/>
      <c r="G197" s="32">
        <f>IF(AND(E197="",F197=""),"",'Übersicht'!$C$10+SUM(E$6:E197)-SUM(F$6:F197))</f>
        <v/>
      </c>
      <c r="H197" s="30" t="n"/>
    </row>
    <row r="198">
      <c r="A198" s="28" t="n"/>
      <c r="B198" s="29" t="n"/>
      <c r="C198" s="30" t="n"/>
      <c r="D198" s="29" t="n"/>
      <c r="E198" s="31" t="n"/>
      <c r="F198" s="31" t="n"/>
      <c r="G198" s="32">
        <f>IF(AND(E198="",F198=""),"",'Übersicht'!$C$10+SUM(E$6:E198)-SUM(F$6:F198))</f>
        <v/>
      </c>
      <c r="H198" s="30" t="n"/>
    </row>
    <row r="199">
      <c r="A199" s="28" t="n"/>
      <c r="B199" s="29" t="n"/>
      <c r="C199" s="30" t="n"/>
      <c r="D199" s="29" t="n"/>
      <c r="E199" s="31" t="n"/>
      <c r="F199" s="31" t="n"/>
      <c r="G199" s="32">
        <f>IF(AND(E199="",F199=""),"",'Übersicht'!$C$10+SUM(E$6:E199)-SUM(F$6:F199))</f>
        <v/>
      </c>
      <c r="H199" s="30" t="n"/>
    </row>
    <row r="200">
      <c r="A200" s="28" t="n"/>
      <c r="B200" s="29" t="n"/>
      <c r="C200" s="30" t="n"/>
      <c r="D200" s="29" t="n"/>
      <c r="E200" s="31" t="n"/>
      <c r="F200" s="31" t="n"/>
      <c r="G200" s="32">
        <f>IF(AND(E200="",F200=""),"",'Übersicht'!$C$10+SUM(E$6:E200)-SUM(F$6:F200))</f>
        <v/>
      </c>
      <c r="H200" s="30" t="n"/>
    </row>
    <row r="201">
      <c r="A201" s="28" t="n"/>
      <c r="B201" s="29" t="n"/>
      <c r="C201" s="30" t="n"/>
      <c r="D201" s="29" t="n"/>
      <c r="E201" s="31" t="n"/>
      <c r="F201" s="31" t="n"/>
      <c r="G201" s="32">
        <f>IF(AND(E201="",F201=""),"",'Übersicht'!$C$10+SUM(E$6:E201)-SUM(F$6:F201))</f>
        <v/>
      </c>
      <c r="H201" s="30" t="n"/>
    </row>
    <row r="202">
      <c r="A202" s="28" t="n"/>
      <c r="B202" s="29" t="n"/>
      <c r="C202" s="30" t="n"/>
      <c r="D202" s="29" t="n"/>
      <c r="E202" s="31" t="n"/>
      <c r="F202" s="31" t="n"/>
      <c r="G202" s="32">
        <f>IF(AND(E202="",F202=""),"",'Übersicht'!$C$10+SUM(E$6:E202)-SUM(F$6:F202))</f>
        <v/>
      </c>
      <c r="H202" s="30" t="n"/>
    </row>
    <row r="203">
      <c r="A203" s="28" t="n"/>
      <c r="B203" s="29" t="n"/>
      <c r="C203" s="30" t="n"/>
      <c r="D203" s="29" t="n"/>
      <c r="E203" s="31" t="n"/>
      <c r="F203" s="31" t="n"/>
      <c r="G203" s="32">
        <f>IF(AND(E203="",F203=""),"",'Übersicht'!$C$10+SUM(E$6:E203)-SUM(F$6:F203))</f>
        <v/>
      </c>
      <c r="H203" s="30" t="n"/>
    </row>
    <row r="204">
      <c r="A204" s="28" t="n"/>
      <c r="B204" s="29" t="n"/>
      <c r="C204" s="30" t="n"/>
      <c r="D204" s="29" t="n"/>
      <c r="E204" s="31" t="n"/>
      <c r="F204" s="31" t="n"/>
      <c r="G204" s="32">
        <f>IF(AND(E204="",F204=""),"",'Übersicht'!$C$10+SUM(E$6:E204)-SUM(F$6:F204))</f>
        <v/>
      </c>
      <c r="H204" s="30" t="n"/>
    </row>
    <row r="205">
      <c r="A205" s="28" t="n"/>
      <c r="B205" s="29" t="n"/>
      <c r="C205" s="30" t="n"/>
      <c r="D205" s="29" t="n"/>
      <c r="E205" s="31" t="n"/>
      <c r="F205" s="31" t="n"/>
      <c r="G205" s="32">
        <f>IF(AND(E205="",F205=""),"",'Übersicht'!$C$10+SUM(E$6:E205)-SUM(F$6:F205))</f>
        <v/>
      </c>
      <c r="H205" s="30" t="n"/>
    </row>
  </sheetData>
  <autoFilter ref="A5:H205"/>
  <mergeCells count="3">
    <mergeCell ref="A3:B3"/>
    <mergeCell ref="A2:H2"/>
    <mergeCell ref="E3:F3"/>
  </mergeCells>
  <conditionalFormatting sqref="A6:H205">
    <cfRule type="expression" priority="1" dxfId="1" stopIfTrue="0">
      <formula>MOD(ROW()-6,2)=1</formula>
    </cfRule>
  </conditionalFormatting>
  <conditionalFormatting sqref="G6:G205">
    <cfRule type="expression" priority="2" dxfId="0">
      <formula>AND(ISNUMBER(G6),G6&lt;0)</formula>
    </cfRule>
  </conditionalFormatting>
  <dataValidations count="3">
    <dataValidation sqref="D6:D205" showDropDown="0" showInputMessage="1" showErrorMessage="1" allowBlank="1" errorTitle="Art" error="Bitte Beitrag, Strafe, Einnahme oder Ausgabe wählen." promptTitle="Art" prompt="Beitrag, Strafe, Einnahme (z. B. Sponsoring) oder Ausgabe" type="list">
      <formula1>"Beitrag,Strafe,Einnahme,Ausgabe"</formula1>
    </dataValidation>
    <dataValidation sqref="A6:A205" showDropDown="0" showInputMessage="0" showErrorMessage="1" allowBlank="1" errorTitle="Datum" error="Bitte ein Datum eintragen, z. B. 03.10.2026." type="date" operator="greaterThan">
      <formula1>36526</formula1>
    </dataValidation>
    <dataValidation sqref="E6:F205" showDropDown="0" showInputMessage="0" showErrorMessage="1" allowBlank="1" errorTitle="Betrag" error="Bitte einen Betrag ab 0 eintragen – Ausgaben kommen in die Spalte Ausgabe." type="decimal" operator="greaterThanOrEqual">
      <formula1>0</formula1>
    </dataValidation>
  </dataValidations>
  <hyperlinks>
    <hyperlink xmlns:r="http://schemas.openxmlformats.org/officeDocument/2006/relationships" ref="H1" r:id="rId1"/>
  </hyperlinks>
  <printOptions horizontalCentered="1"/>
  <pageMargins left="0.5" right="0.5" top="0.6" bottom="0.7" header="0.5" footer="0.5"/>
  <pageSetup orientation="portrait" paperSize="9" fitToHeight="0" fitToWidth="1"/>
  <headerFooter>
    <oddHeader/>
    <oddFooter>&amp;L&amp;8 &amp;K3D5446Mannschaftskasse-Vorlage · 11pay.de&amp;R&amp;8 &amp;K3D5446Seite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Q47"/>
  <sheetViews>
    <sheetView showGridLines="0" tabSelected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13" customWidth="1" min="15" max="15"/>
    <col width="13" customWidth="1" min="16" max="16"/>
    <col width="13" customWidth="1" min="17" max="17"/>
  </cols>
  <sheetData>
    <row r="1" ht="30" customHeight="1">
      <c r="A1" s="23" t="inlineStr">
        <is>
          <t>Beiträge</t>
        </is>
      </c>
      <c r="Q1" s="2" t="inlineStr">
        <is>
          <t>11pay.de</t>
        </is>
      </c>
    </row>
    <row r="2" ht="30" customHeight="1">
      <c r="A2" s="3" t="inlineStr">
        <is>
          <t>Namen hier einmal eintragen – das Blatt Strafen übernimmt sie. Pro Monat: x = Monatsbeitrag bezahlt · Zahl = gezahlter Betrag (z. B. Teilzahlung) · frei = nicht fällig (vor dem Eintritt, verletzt, befreit). Gelb = fällig und noch leer. Vorlage von 11pay.de</t>
        </is>
      </c>
    </row>
    <row r="3">
      <c r="A3" s="14" t="inlineStr">
        <is>
          <t>Monatsbeitrag laut Übersicht:</t>
        </is>
      </c>
      <c r="B3" s="33">
        <f>'Übersicht'!$C$9</f>
        <v/>
      </c>
      <c r="O3" s="25" t="inlineStr">
        <is>
          <t>Stand:</t>
        </is>
      </c>
      <c r="P3" s="34">
        <f>TODAY()</f>
        <v/>
      </c>
    </row>
    <row r="5" ht="32" customHeight="1">
      <c r="A5" s="27" t="inlineStr">
        <is>
          <t>Spieler/in</t>
        </is>
      </c>
      <c r="B5" s="35" t="inlineStr">
        <is>
          <t>Eigener Beitrag (€)</t>
        </is>
      </c>
      <c r="C5" s="36">
        <f>IF(ISNUMBER('Übersicht'!$C$8),DATE(YEAR('Übersicht'!$C$8),MONTH('Übersicht'!$C$8),1),"Monat 1")</f>
        <v/>
      </c>
      <c r="D5" s="36">
        <f>IF(ISNUMBER(C5),EDATE(C5,1),"Monat 2")</f>
        <v/>
      </c>
      <c r="E5" s="36">
        <f>IF(ISNUMBER(D5),EDATE(D5,1),"Monat 3")</f>
        <v/>
      </c>
      <c r="F5" s="36">
        <f>IF(ISNUMBER(E5),EDATE(E5,1),"Monat 4")</f>
        <v/>
      </c>
      <c r="G5" s="36">
        <f>IF(ISNUMBER(F5),EDATE(F5,1),"Monat 5")</f>
        <v/>
      </c>
      <c r="H5" s="36">
        <f>IF(ISNUMBER(G5),EDATE(G5,1),"Monat 6")</f>
        <v/>
      </c>
      <c r="I5" s="36">
        <f>IF(ISNUMBER(H5),EDATE(H5,1),"Monat 7")</f>
        <v/>
      </c>
      <c r="J5" s="36">
        <f>IF(ISNUMBER(I5),EDATE(I5,1),"Monat 8")</f>
        <v/>
      </c>
      <c r="K5" s="36">
        <f>IF(ISNUMBER(J5),EDATE(J5,1),"Monat 9")</f>
        <v/>
      </c>
      <c r="L5" s="36">
        <f>IF(ISNUMBER(K5),EDATE(K5,1),"Monat 10")</f>
        <v/>
      </c>
      <c r="M5" s="36">
        <f>IF(ISNUMBER(L5),EDATE(L5,1),"Monat 11")</f>
        <v/>
      </c>
      <c r="N5" s="36">
        <f>IF(ISNUMBER(M5),EDATE(M5,1),"Monat 12")</f>
        <v/>
      </c>
      <c r="O5" s="27" t="inlineStr">
        <is>
          <t>Gezahlt (€)</t>
        </is>
      </c>
      <c r="P5" s="27" t="inlineStr">
        <is>
          <t>Fällig bis heute (€)</t>
        </is>
      </c>
      <c r="Q5" s="27" t="inlineStr">
        <is>
          <t>Offen (€)</t>
        </is>
      </c>
    </row>
    <row r="6">
      <c r="A6" s="30" t="n"/>
      <c r="B6" s="37" t="n"/>
      <c r="C6" s="38" t="n"/>
      <c r="D6" s="38" t="n"/>
      <c r="E6" s="38" t="n"/>
      <c r="F6" s="38" t="n"/>
      <c r="G6" s="38" t="n"/>
      <c r="H6" s="38" t="n"/>
      <c r="I6" s="38" t="n"/>
      <c r="J6" s="38" t="n"/>
      <c r="K6" s="38" t="n"/>
      <c r="L6" s="38" t="n"/>
      <c r="M6" s="38" t="n"/>
      <c r="N6" s="38" t="n"/>
      <c r="O6" s="39">
        <f>IF($A6="","",SUM(C6:N6)+COUNTIF(C6:N6,"x")*IF($B6="",'Übersicht'!$C$9,$B6))</f>
        <v/>
      </c>
      <c r="P6" s="39">
        <f>IF($A6="","",(COUNTIF($C$5:$N$5,"&lt;="&amp;TODAY())-COUNTIFS($C$5:$N$5,"&lt;="&amp;TODAY(),C6:N6,"frei"))*IF($B6="",'Übersicht'!$C$9,$B6))</f>
        <v/>
      </c>
      <c r="Q6" s="40">
        <f>IF($A6="","",MAX(0,P6-O6))</f>
        <v/>
      </c>
    </row>
    <row r="7">
      <c r="A7" s="30" t="n"/>
      <c r="B7" s="37" t="n"/>
      <c r="C7" s="38" t="n"/>
      <c r="D7" s="38" t="n"/>
      <c r="E7" s="38" t="n"/>
      <c r="F7" s="38" t="n"/>
      <c r="G7" s="38" t="n"/>
      <c r="H7" s="38" t="n"/>
      <c r="I7" s="38" t="n"/>
      <c r="J7" s="38" t="n"/>
      <c r="K7" s="38" t="n"/>
      <c r="L7" s="38" t="n"/>
      <c r="M7" s="38" t="n"/>
      <c r="N7" s="38" t="n"/>
      <c r="O7" s="39">
        <f>IF($A7="","",SUM(C7:N7)+COUNTIF(C7:N7,"x")*IF($B7="",'Übersicht'!$C$9,$B7))</f>
        <v/>
      </c>
      <c r="P7" s="39">
        <f>IF($A7="","",(COUNTIF($C$5:$N$5,"&lt;="&amp;TODAY())-COUNTIFS($C$5:$N$5,"&lt;="&amp;TODAY(),C7:N7,"frei"))*IF($B7="",'Übersicht'!$C$9,$B7))</f>
        <v/>
      </c>
      <c r="Q7" s="40">
        <f>IF($A7="","",MAX(0,P7-O7))</f>
        <v/>
      </c>
    </row>
    <row r="8">
      <c r="A8" s="30" t="n"/>
      <c r="B8" s="37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9">
        <f>IF($A8="","",SUM(C8:N8)+COUNTIF(C8:N8,"x")*IF($B8="",'Übersicht'!$C$9,$B8))</f>
        <v/>
      </c>
      <c r="P8" s="39">
        <f>IF($A8="","",(COUNTIF($C$5:$N$5,"&lt;="&amp;TODAY())-COUNTIFS($C$5:$N$5,"&lt;="&amp;TODAY(),C8:N8,"frei"))*IF($B8="",'Übersicht'!$C$9,$B8))</f>
        <v/>
      </c>
      <c r="Q8" s="40">
        <f>IF($A8="","",MAX(0,P8-O8))</f>
        <v/>
      </c>
    </row>
    <row r="9">
      <c r="A9" s="30" t="n"/>
      <c r="B9" s="37" t="n"/>
      <c r="C9" s="38" t="n"/>
      <c r="D9" s="38" t="n"/>
      <c r="E9" s="38" t="n"/>
      <c r="F9" s="38" t="n"/>
      <c r="G9" s="38" t="n"/>
      <c r="H9" s="38" t="n"/>
      <c r="I9" s="38" t="n"/>
      <c r="J9" s="38" t="n"/>
      <c r="K9" s="38" t="n"/>
      <c r="L9" s="38" t="n"/>
      <c r="M9" s="38" t="n"/>
      <c r="N9" s="38" t="n"/>
      <c r="O9" s="39">
        <f>IF($A9="","",SUM(C9:N9)+COUNTIF(C9:N9,"x")*IF($B9="",'Übersicht'!$C$9,$B9))</f>
        <v/>
      </c>
      <c r="P9" s="39">
        <f>IF($A9="","",(COUNTIF($C$5:$N$5,"&lt;="&amp;TODAY())-COUNTIFS($C$5:$N$5,"&lt;="&amp;TODAY(),C9:N9,"frei"))*IF($B9="",'Übersicht'!$C$9,$B9))</f>
        <v/>
      </c>
      <c r="Q9" s="40">
        <f>IF($A9="","",MAX(0,P9-O9))</f>
        <v/>
      </c>
    </row>
    <row r="10">
      <c r="A10" s="30" t="n"/>
      <c r="B10" s="37" t="n"/>
      <c r="C10" s="38" t="n"/>
      <c r="D10" s="38" t="n"/>
      <c r="E10" s="38" t="n"/>
      <c r="F10" s="38" t="n"/>
      <c r="G10" s="38" t="n"/>
      <c r="H10" s="38" t="n"/>
      <c r="I10" s="38" t="n"/>
      <c r="J10" s="38" t="n"/>
      <c r="K10" s="38" t="n"/>
      <c r="L10" s="38" t="n"/>
      <c r="M10" s="38" t="n"/>
      <c r="N10" s="38" t="n"/>
      <c r="O10" s="39">
        <f>IF($A10="","",SUM(C10:N10)+COUNTIF(C10:N10,"x")*IF($B10="",'Übersicht'!$C$9,$B10))</f>
        <v/>
      </c>
      <c r="P10" s="39">
        <f>IF($A10="","",(COUNTIF($C$5:$N$5,"&lt;="&amp;TODAY())-COUNTIFS($C$5:$N$5,"&lt;="&amp;TODAY(),C10:N10,"frei"))*IF($B10="",'Übersicht'!$C$9,$B10))</f>
        <v/>
      </c>
      <c r="Q10" s="40">
        <f>IF($A10="","",MAX(0,P10-O10))</f>
        <v/>
      </c>
    </row>
    <row r="11">
      <c r="A11" s="30" t="n"/>
      <c r="B11" s="37" t="n"/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9">
        <f>IF($A11="","",SUM(C11:N11)+COUNTIF(C11:N11,"x")*IF($B11="",'Übersicht'!$C$9,$B11))</f>
        <v/>
      </c>
      <c r="P11" s="39">
        <f>IF($A11="","",(COUNTIF($C$5:$N$5,"&lt;="&amp;TODAY())-COUNTIFS($C$5:$N$5,"&lt;="&amp;TODAY(),C11:N11,"frei"))*IF($B11="",'Übersicht'!$C$9,$B11))</f>
        <v/>
      </c>
      <c r="Q11" s="40">
        <f>IF($A11="","",MAX(0,P11-O11))</f>
        <v/>
      </c>
    </row>
    <row r="12">
      <c r="A12" s="30" t="n"/>
      <c r="B12" s="37" t="n"/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9">
        <f>IF($A12="","",SUM(C12:N12)+COUNTIF(C12:N12,"x")*IF($B12="",'Übersicht'!$C$9,$B12))</f>
        <v/>
      </c>
      <c r="P12" s="39">
        <f>IF($A12="","",(COUNTIF($C$5:$N$5,"&lt;="&amp;TODAY())-COUNTIFS($C$5:$N$5,"&lt;="&amp;TODAY(),C12:N12,"frei"))*IF($B12="",'Übersicht'!$C$9,$B12))</f>
        <v/>
      </c>
      <c r="Q12" s="40">
        <f>IF($A12="","",MAX(0,P12-O12))</f>
        <v/>
      </c>
    </row>
    <row r="13">
      <c r="A13" s="30" t="n"/>
      <c r="B13" s="37" t="n"/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9">
        <f>IF($A13="","",SUM(C13:N13)+COUNTIF(C13:N13,"x")*IF($B13="",'Übersicht'!$C$9,$B13))</f>
        <v/>
      </c>
      <c r="P13" s="39">
        <f>IF($A13="","",(COUNTIF($C$5:$N$5,"&lt;="&amp;TODAY())-COUNTIFS($C$5:$N$5,"&lt;="&amp;TODAY(),C13:N13,"frei"))*IF($B13="",'Übersicht'!$C$9,$B13))</f>
        <v/>
      </c>
      <c r="Q13" s="40">
        <f>IF($A13="","",MAX(0,P13-O13))</f>
        <v/>
      </c>
    </row>
    <row r="14">
      <c r="A14" s="30" t="n"/>
      <c r="B14" s="37" t="n"/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9">
        <f>IF($A14="","",SUM(C14:N14)+COUNTIF(C14:N14,"x")*IF($B14="",'Übersicht'!$C$9,$B14))</f>
        <v/>
      </c>
      <c r="P14" s="39">
        <f>IF($A14="","",(COUNTIF($C$5:$N$5,"&lt;="&amp;TODAY())-COUNTIFS($C$5:$N$5,"&lt;="&amp;TODAY(),C14:N14,"frei"))*IF($B14="",'Übersicht'!$C$9,$B14))</f>
        <v/>
      </c>
      <c r="Q14" s="40">
        <f>IF($A14="","",MAX(0,P14-O14))</f>
        <v/>
      </c>
    </row>
    <row r="15">
      <c r="A15" s="30" t="n"/>
      <c r="B15" s="37" t="n"/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9">
        <f>IF($A15="","",SUM(C15:N15)+COUNTIF(C15:N15,"x")*IF($B15="",'Übersicht'!$C$9,$B15))</f>
        <v/>
      </c>
      <c r="P15" s="39">
        <f>IF($A15="","",(COUNTIF($C$5:$N$5,"&lt;="&amp;TODAY())-COUNTIFS($C$5:$N$5,"&lt;="&amp;TODAY(),C15:N15,"frei"))*IF($B15="",'Übersicht'!$C$9,$B15))</f>
        <v/>
      </c>
      <c r="Q15" s="40">
        <f>IF($A15="","",MAX(0,P15-O15))</f>
        <v/>
      </c>
    </row>
    <row r="16">
      <c r="A16" s="30" t="n"/>
      <c r="B16" s="37" t="n"/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9">
        <f>IF($A16="","",SUM(C16:N16)+COUNTIF(C16:N16,"x")*IF($B16="",'Übersicht'!$C$9,$B16))</f>
        <v/>
      </c>
      <c r="P16" s="39">
        <f>IF($A16="","",(COUNTIF($C$5:$N$5,"&lt;="&amp;TODAY())-COUNTIFS($C$5:$N$5,"&lt;="&amp;TODAY(),C16:N16,"frei"))*IF($B16="",'Übersicht'!$C$9,$B16))</f>
        <v/>
      </c>
      <c r="Q16" s="40">
        <f>IF($A16="","",MAX(0,P16-O16))</f>
        <v/>
      </c>
    </row>
    <row r="17">
      <c r="A17" s="30" t="n"/>
      <c r="B17" s="37" t="n"/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9">
        <f>IF($A17="","",SUM(C17:N17)+COUNTIF(C17:N17,"x")*IF($B17="",'Übersicht'!$C$9,$B17))</f>
        <v/>
      </c>
      <c r="P17" s="39">
        <f>IF($A17="","",(COUNTIF($C$5:$N$5,"&lt;="&amp;TODAY())-COUNTIFS($C$5:$N$5,"&lt;="&amp;TODAY(),C17:N17,"frei"))*IF($B17="",'Übersicht'!$C$9,$B17))</f>
        <v/>
      </c>
      <c r="Q17" s="40">
        <f>IF($A17="","",MAX(0,P17-O17))</f>
        <v/>
      </c>
    </row>
    <row r="18">
      <c r="A18" s="30" t="n"/>
      <c r="B18" s="37" t="n"/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9">
        <f>IF($A18="","",SUM(C18:N18)+COUNTIF(C18:N18,"x")*IF($B18="",'Übersicht'!$C$9,$B18))</f>
        <v/>
      </c>
      <c r="P18" s="39">
        <f>IF($A18="","",(COUNTIF($C$5:$N$5,"&lt;="&amp;TODAY())-COUNTIFS($C$5:$N$5,"&lt;="&amp;TODAY(),C18:N18,"frei"))*IF($B18="",'Übersicht'!$C$9,$B18))</f>
        <v/>
      </c>
      <c r="Q18" s="40">
        <f>IF($A18="","",MAX(0,P18-O18))</f>
        <v/>
      </c>
    </row>
    <row r="19">
      <c r="A19" s="30" t="n"/>
      <c r="B19" s="37" t="n"/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9">
        <f>IF($A19="","",SUM(C19:N19)+COUNTIF(C19:N19,"x")*IF($B19="",'Übersicht'!$C$9,$B19))</f>
        <v/>
      </c>
      <c r="P19" s="39">
        <f>IF($A19="","",(COUNTIF($C$5:$N$5,"&lt;="&amp;TODAY())-COUNTIFS($C$5:$N$5,"&lt;="&amp;TODAY(),C19:N19,"frei"))*IF($B19="",'Übersicht'!$C$9,$B19))</f>
        <v/>
      </c>
      <c r="Q19" s="40">
        <f>IF($A19="","",MAX(0,P19-O19))</f>
        <v/>
      </c>
    </row>
    <row r="20">
      <c r="A20" s="30" t="n"/>
      <c r="B20" s="37" t="n"/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9">
        <f>IF($A20="","",SUM(C20:N20)+COUNTIF(C20:N20,"x")*IF($B20="",'Übersicht'!$C$9,$B20))</f>
        <v/>
      </c>
      <c r="P20" s="39">
        <f>IF($A20="","",(COUNTIF($C$5:$N$5,"&lt;="&amp;TODAY())-COUNTIFS($C$5:$N$5,"&lt;="&amp;TODAY(),C20:N20,"frei"))*IF($B20="",'Übersicht'!$C$9,$B20))</f>
        <v/>
      </c>
      <c r="Q20" s="40">
        <f>IF($A20="","",MAX(0,P20-O20))</f>
        <v/>
      </c>
    </row>
    <row r="21">
      <c r="A21" s="30" t="n"/>
      <c r="B21" s="37" t="n"/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9">
        <f>IF($A21="","",SUM(C21:N21)+COUNTIF(C21:N21,"x")*IF($B21="",'Übersicht'!$C$9,$B21))</f>
        <v/>
      </c>
      <c r="P21" s="39">
        <f>IF($A21="","",(COUNTIF($C$5:$N$5,"&lt;="&amp;TODAY())-COUNTIFS($C$5:$N$5,"&lt;="&amp;TODAY(),C21:N21,"frei"))*IF($B21="",'Übersicht'!$C$9,$B21))</f>
        <v/>
      </c>
      <c r="Q21" s="40">
        <f>IF($A21="","",MAX(0,P21-O21))</f>
        <v/>
      </c>
    </row>
    <row r="22">
      <c r="A22" s="30" t="n"/>
      <c r="B22" s="37" t="n"/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9">
        <f>IF($A22="","",SUM(C22:N22)+COUNTIF(C22:N22,"x")*IF($B22="",'Übersicht'!$C$9,$B22))</f>
        <v/>
      </c>
      <c r="P22" s="39">
        <f>IF($A22="","",(COUNTIF($C$5:$N$5,"&lt;="&amp;TODAY())-COUNTIFS($C$5:$N$5,"&lt;="&amp;TODAY(),C22:N22,"frei"))*IF($B22="",'Übersicht'!$C$9,$B22))</f>
        <v/>
      </c>
      <c r="Q22" s="40">
        <f>IF($A22="","",MAX(0,P22-O22))</f>
        <v/>
      </c>
    </row>
    <row r="23">
      <c r="A23" s="30" t="n"/>
      <c r="B23" s="37" t="n"/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9">
        <f>IF($A23="","",SUM(C23:N23)+COUNTIF(C23:N23,"x")*IF($B23="",'Übersicht'!$C$9,$B23))</f>
        <v/>
      </c>
      <c r="P23" s="39">
        <f>IF($A23="","",(COUNTIF($C$5:$N$5,"&lt;="&amp;TODAY())-COUNTIFS($C$5:$N$5,"&lt;="&amp;TODAY(),C23:N23,"frei"))*IF($B23="",'Übersicht'!$C$9,$B23))</f>
        <v/>
      </c>
      <c r="Q23" s="40">
        <f>IF($A23="","",MAX(0,P23-O23))</f>
        <v/>
      </c>
    </row>
    <row r="24">
      <c r="A24" s="30" t="n"/>
      <c r="B24" s="37" t="n"/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9">
        <f>IF($A24="","",SUM(C24:N24)+COUNTIF(C24:N24,"x")*IF($B24="",'Übersicht'!$C$9,$B24))</f>
        <v/>
      </c>
      <c r="P24" s="39">
        <f>IF($A24="","",(COUNTIF($C$5:$N$5,"&lt;="&amp;TODAY())-COUNTIFS($C$5:$N$5,"&lt;="&amp;TODAY(),C24:N24,"frei"))*IF($B24="",'Übersicht'!$C$9,$B24))</f>
        <v/>
      </c>
      <c r="Q24" s="40">
        <f>IF($A24="","",MAX(0,P24-O24))</f>
        <v/>
      </c>
    </row>
    <row r="25">
      <c r="A25" s="30" t="n"/>
      <c r="B25" s="37" t="n"/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9">
        <f>IF($A25="","",SUM(C25:N25)+COUNTIF(C25:N25,"x")*IF($B25="",'Übersicht'!$C$9,$B25))</f>
        <v/>
      </c>
      <c r="P25" s="39">
        <f>IF($A25="","",(COUNTIF($C$5:$N$5,"&lt;="&amp;TODAY())-COUNTIFS($C$5:$N$5,"&lt;="&amp;TODAY(),C25:N25,"frei"))*IF($B25="",'Übersicht'!$C$9,$B25))</f>
        <v/>
      </c>
      <c r="Q25" s="40">
        <f>IF($A25="","",MAX(0,P25-O25))</f>
        <v/>
      </c>
    </row>
    <row r="26">
      <c r="A26" s="30" t="n"/>
      <c r="B26" s="37" t="n"/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9">
        <f>IF($A26="","",SUM(C26:N26)+COUNTIF(C26:N26,"x")*IF($B26="",'Übersicht'!$C$9,$B26))</f>
        <v/>
      </c>
      <c r="P26" s="39">
        <f>IF($A26="","",(COUNTIF($C$5:$N$5,"&lt;="&amp;TODAY())-COUNTIFS($C$5:$N$5,"&lt;="&amp;TODAY(),C26:N26,"frei"))*IF($B26="",'Übersicht'!$C$9,$B26))</f>
        <v/>
      </c>
      <c r="Q26" s="40">
        <f>IF($A26="","",MAX(0,P26-O26))</f>
        <v/>
      </c>
    </row>
    <row r="27">
      <c r="A27" s="30" t="n"/>
      <c r="B27" s="37" t="n"/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9">
        <f>IF($A27="","",SUM(C27:N27)+COUNTIF(C27:N27,"x")*IF($B27="",'Übersicht'!$C$9,$B27))</f>
        <v/>
      </c>
      <c r="P27" s="39">
        <f>IF($A27="","",(COUNTIF($C$5:$N$5,"&lt;="&amp;TODAY())-COUNTIFS($C$5:$N$5,"&lt;="&amp;TODAY(),C27:N27,"frei"))*IF($B27="",'Übersicht'!$C$9,$B27))</f>
        <v/>
      </c>
      <c r="Q27" s="40">
        <f>IF($A27="","",MAX(0,P27-O27))</f>
        <v/>
      </c>
    </row>
    <row r="28">
      <c r="A28" s="30" t="n"/>
      <c r="B28" s="37" t="n"/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9">
        <f>IF($A28="","",SUM(C28:N28)+COUNTIF(C28:N28,"x")*IF($B28="",'Übersicht'!$C$9,$B28))</f>
        <v/>
      </c>
      <c r="P28" s="39">
        <f>IF($A28="","",(COUNTIF($C$5:$N$5,"&lt;="&amp;TODAY())-COUNTIFS($C$5:$N$5,"&lt;="&amp;TODAY(),C28:N28,"frei"))*IF($B28="",'Übersicht'!$C$9,$B28))</f>
        <v/>
      </c>
      <c r="Q28" s="40">
        <f>IF($A28="","",MAX(0,P28-O28))</f>
        <v/>
      </c>
    </row>
    <row r="29">
      <c r="A29" s="30" t="n"/>
      <c r="B29" s="37" t="n"/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9">
        <f>IF($A29="","",SUM(C29:N29)+COUNTIF(C29:N29,"x")*IF($B29="",'Übersicht'!$C$9,$B29))</f>
        <v/>
      </c>
      <c r="P29" s="39">
        <f>IF($A29="","",(COUNTIF($C$5:$N$5,"&lt;="&amp;TODAY())-COUNTIFS($C$5:$N$5,"&lt;="&amp;TODAY(),C29:N29,"frei"))*IF($B29="",'Übersicht'!$C$9,$B29))</f>
        <v/>
      </c>
      <c r="Q29" s="40">
        <f>IF($A29="","",MAX(0,P29-O29))</f>
        <v/>
      </c>
    </row>
    <row r="30">
      <c r="A30" s="30" t="n"/>
      <c r="B30" s="37" t="n"/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9">
        <f>IF($A30="","",SUM(C30:N30)+COUNTIF(C30:N30,"x")*IF($B30="",'Übersicht'!$C$9,$B30))</f>
        <v/>
      </c>
      <c r="P30" s="39">
        <f>IF($A30="","",(COUNTIF($C$5:$N$5,"&lt;="&amp;TODAY())-COUNTIFS($C$5:$N$5,"&lt;="&amp;TODAY(),C30:N30,"frei"))*IF($B30="",'Übersicht'!$C$9,$B30))</f>
        <v/>
      </c>
      <c r="Q30" s="40">
        <f>IF($A30="","",MAX(0,P30-O30))</f>
        <v/>
      </c>
    </row>
    <row r="31">
      <c r="A31" s="30" t="n"/>
      <c r="B31" s="37" t="n"/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9">
        <f>IF($A31="","",SUM(C31:N31)+COUNTIF(C31:N31,"x")*IF($B31="",'Übersicht'!$C$9,$B31))</f>
        <v/>
      </c>
      <c r="P31" s="39">
        <f>IF($A31="","",(COUNTIF($C$5:$N$5,"&lt;="&amp;TODAY())-COUNTIFS($C$5:$N$5,"&lt;="&amp;TODAY(),C31:N31,"frei"))*IF($B31="",'Übersicht'!$C$9,$B31))</f>
        <v/>
      </c>
      <c r="Q31" s="40">
        <f>IF($A31="","",MAX(0,P31-O31))</f>
        <v/>
      </c>
    </row>
    <row r="32">
      <c r="A32" s="30" t="n"/>
      <c r="B32" s="37" t="n"/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9">
        <f>IF($A32="","",SUM(C32:N32)+COUNTIF(C32:N32,"x")*IF($B32="",'Übersicht'!$C$9,$B32))</f>
        <v/>
      </c>
      <c r="P32" s="39">
        <f>IF($A32="","",(COUNTIF($C$5:$N$5,"&lt;="&amp;TODAY())-COUNTIFS($C$5:$N$5,"&lt;="&amp;TODAY(),C32:N32,"frei"))*IF($B32="",'Übersicht'!$C$9,$B32))</f>
        <v/>
      </c>
      <c r="Q32" s="40">
        <f>IF($A32="","",MAX(0,P32-O32))</f>
        <v/>
      </c>
    </row>
    <row r="33">
      <c r="A33" s="30" t="n"/>
      <c r="B33" s="37" t="n"/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9">
        <f>IF($A33="","",SUM(C33:N33)+COUNTIF(C33:N33,"x")*IF($B33="",'Übersicht'!$C$9,$B33))</f>
        <v/>
      </c>
      <c r="P33" s="39">
        <f>IF($A33="","",(COUNTIF($C$5:$N$5,"&lt;="&amp;TODAY())-COUNTIFS($C$5:$N$5,"&lt;="&amp;TODAY(),C33:N33,"frei"))*IF($B33="",'Übersicht'!$C$9,$B33))</f>
        <v/>
      </c>
      <c r="Q33" s="40">
        <f>IF($A33="","",MAX(0,P33-O33))</f>
        <v/>
      </c>
    </row>
    <row r="34">
      <c r="A34" s="30" t="n"/>
      <c r="B34" s="37" t="n"/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9">
        <f>IF($A34="","",SUM(C34:N34)+COUNTIF(C34:N34,"x")*IF($B34="",'Übersicht'!$C$9,$B34))</f>
        <v/>
      </c>
      <c r="P34" s="39">
        <f>IF($A34="","",(COUNTIF($C$5:$N$5,"&lt;="&amp;TODAY())-COUNTIFS($C$5:$N$5,"&lt;="&amp;TODAY(),C34:N34,"frei"))*IF($B34="",'Übersicht'!$C$9,$B34))</f>
        <v/>
      </c>
      <c r="Q34" s="40">
        <f>IF($A34="","",MAX(0,P34-O34))</f>
        <v/>
      </c>
    </row>
    <row r="35">
      <c r="A35" s="30" t="n"/>
      <c r="B35" s="37" t="n"/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9">
        <f>IF($A35="","",SUM(C35:N35)+COUNTIF(C35:N35,"x")*IF($B35="",'Übersicht'!$C$9,$B35))</f>
        <v/>
      </c>
      <c r="P35" s="39">
        <f>IF($A35="","",(COUNTIF($C$5:$N$5,"&lt;="&amp;TODAY())-COUNTIFS($C$5:$N$5,"&lt;="&amp;TODAY(),C35:N35,"frei"))*IF($B35="",'Übersicht'!$C$9,$B35))</f>
        <v/>
      </c>
      <c r="Q35" s="40">
        <f>IF($A35="","",MAX(0,P35-O35))</f>
        <v/>
      </c>
    </row>
    <row r="36">
      <c r="A36" s="30" t="n"/>
      <c r="B36" s="37" t="n"/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9">
        <f>IF($A36="","",SUM(C36:N36)+COUNTIF(C36:N36,"x")*IF($B36="",'Übersicht'!$C$9,$B36))</f>
        <v/>
      </c>
      <c r="P36" s="39">
        <f>IF($A36="","",(COUNTIF($C$5:$N$5,"&lt;="&amp;TODAY())-COUNTIFS($C$5:$N$5,"&lt;="&amp;TODAY(),C36:N36,"frei"))*IF($B36="",'Übersicht'!$C$9,$B36))</f>
        <v/>
      </c>
      <c r="Q36" s="40">
        <f>IF($A36="","",MAX(0,P36-O36))</f>
        <v/>
      </c>
    </row>
    <row r="37">
      <c r="A37" s="30" t="n"/>
      <c r="B37" s="37" t="n"/>
      <c r="C37" s="38" t="n"/>
      <c r="D37" s="38" t="n"/>
      <c r="E37" s="38" t="n"/>
      <c r="F37" s="38" t="n"/>
      <c r="G37" s="38" t="n"/>
      <c r="H37" s="38" t="n"/>
      <c r="I37" s="38" t="n"/>
      <c r="J37" s="38" t="n"/>
      <c r="K37" s="38" t="n"/>
      <c r="L37" s="38" t="n"/>
      <c r="M37" s="38" t="n"/>
      <c r="N37" s="38" t="n"/>
      <c r="O37" s="39">
        <f>IF($A37="","",SUM(C37:N37)+COUNTIF(C37:N37,"x")*IF($B37="",'Übersicht'!$C$9,$B37))</f>
        <v/>
      </c>
      <c r="P37" s="39">
        <f>IF($A37="","",(COUNTIF($C$5:$N$5,"&lt;="&amp;TODAY())-COUNTIFS($C$5:$N$5,"&lt;="&amp;TODAY(),C37:N37,"frei"))*IF($B37="",'Übersicht'!$C$9,$B37))</f>
        <v/>
      </c>
      <c r="Q37" s="40">
        <f>IF($A37="","",MAX(0,P37-O37))</f>
        <v/>
      </c>
    </row>
    <row r="38">
      <c r="A38" s="30" t="n"/>
      <c r="B38" s="37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  <c r="O38" s="39">
        <f>IF($A38="","",SUM(C38:N38)+COUNTIF(C38:N38,"x")*IF($B38="",'Übersicht'!$C$9,$B38))</f>
        <v/>
      </c>
      <c r="P38" s="39">
        <f>IF($A38="","",(COUNTIF($C$5:$N$5,"&lt;="&amp;TODAY())-COUNTIFS($C$5:$N$5,"&lt;="&amp;TODAY(),C38:N38,"frei"))*IF($B38="",'Übersicht'!$C$9,$B38))</f>
        <v/>
      </c>
      <c r="Q38" s="40">
        <f>IF($A38="","",MAX(0,P38-O38))</f>
        <v/>
      </c>
    </row>
    <row r="39">
      <c r="A39" s="30" t="n"/>
      <c r="B39" s="37" t="n"/>
      <c r="C39" s="38" t="n"/>
      <c r="D39" s="38" t="n"/>
      <c r="E39" s="38" t="n"/>
      <c r="F39" s="38" t="n"/>
      <c r="G39" s="38" t="n"/>
      <c r="H39" s="38" t="n"/>
      <c r="I39" s="38" t="n"/>
      <c r="J39" s="38" t="n"/>
      <c r="K39" s="38" t="n"/>
      <c r="L39" s="38" t="n"/>
      <c r="M39" s="38" t="n"/>
      <c r="N39" s="38" t="n"/>
      <c r="O39" s="39">
        <f>IF($A39="","",SUM(C39:N39)+COUNTIF(C39:N39,"x")*IF($B39="",'Übersicht'!$C$9,$B39))</f>
        <v/>
      </c>
      <c r="P39" s="39">
        <f>IF($A39="","",(COUNTIF($C$5:$N$5,"&lt;="&amp;TODAY())-COUNTIFS($C$5:$N$5,"&lt;="&amp;TODAY(),C39:N39,"frei"))*IF($B39="",'Übersicht'!$C$9,$B39))</f>
        <v/>
      </c>
      <c r="Q39" s="40">
        <f>IF($A39="","",MAX(0,P39-O39))</f>
        <v/>
      </c>
    </row>
    <row r="40">
      <c r="A40" s="30" t="n"/>
      <c r="B40" s="37" t="n"/>
      <c r="C40" s="38" t="n"/>
      <c r="D40" s="38" t="n"/>
      <c r="E40" s="38" t="n"/>
      <c r="F40" s="38" t="n"/>
      <c r="G40" s="38" t="n"/>
      <c r="H40" s="38" t="n"/>
      <c r="I40" s="38" t="n"/>
      <c r="J40" s="38" t="n"/>
      <c r="K40" s="38" t="n"/>
      <c r="L40" s="38" t="n"/>
      <c r="M40" s="38" t="n"/>
      <c r="N40" s="38" t="n"/>
      <c r="O40" s="39">
        <f>IF($A40="","",SUM(C40:N40)+COUNTIF(C40:N40,"x")*IF($B40="",'Übersicht'!$C$9,$B40))</f>
        <v/>
      </c>
      <c r="P40" s="39">
        <f>IF($A40="","",(COUNTIF($C$5:$N$5,"&lt;="&amp;TODAY())-COUNTIFS($C$5:$N$5,"&lt;="&amp;TODAY(),C40:N40,"frei"))*IF($B40="",'Übersicht'!$C$9,$B40))</f>
        <v/>
      </c>
      <c r="Q40" s="40">
        <f>IF($A40="","",MAX(0,P40-O40))</f>
        <v/>
      </c>
    </row>
    <row r="41">
      <c r="A41" s="30" t="n"/>
      <c r="B41" s="37" t="n"/>
      <c r="C41" s="38" t="n"/>
      <c r="D41" s="38" t="n"/>
      <c r="E41" s="38" t="n"/>
      <c r="F41" s="38" t="n"/>
      <c r="G41" s="38" t="n"/>
      <c r="H41" s="38" t="n"/>
      <c r="I41" s="38" t="n"/>
      <c r="J41" s="38" t="n"/>
      <c r="K41" s="38" t="n"/>
      <c r="L41" s="38" t="n"/>
      <c r="M41" s="38" t="n"/>
      <c r="N41" s="38" t="n"/>
      <c r="O41" s="39">
        <f>IF($A41="","",SUM(C41:N41)+COUNTIF(C41:N41,"x")*IF($B41="",'Übersicht'!$C$9,$B41))</f>
        <v/>
      </c>
      <c r="P41" s="39">
        <f>IF($A41="","",(COUNTIF($C$5:$N$5,"&lt;="&amp;TODAY())-COUNTIFS($C$5:$N$5,"&lt;="&amp;TODAY(),C41:N41,"frei"))*IF($B41="",'Übersicht'!$C$9,$B41))</f>
        <v/>
      </c>
      <c r="Q41" s="40">
        <f>IF($A41="","",MAX(0,P41-O41))</f>
        <v/>
      </c>
    </row>
    <row r="42">
      <c r="A42" s="30" t="n"/>
      <c r="B42" s="37" t="n"/>
      <c r="C42" s="38" t="n"/>
      <c r="D42" s="38" t="n"/>
      <c r="E42" s="38" t="n"/>
      <c r="F42" s="38" t="n"/>
      <c r="G42" s="38" t="n"/>
      <c r="H42" s="38" t="n"/>
      <c r="I42" s="38" t="n"/>
      <c r="J42" s="38" t="n"/>
      <c r="K42" s="38" t="n"/>
      <c r="L42" s="38" t="n"/>
      <c r="M42" s="38" t="n"/>
      <c r="N42" s="38" t="n"/>
      <c r="O42" s="39">
        <f>IF($A42="","",SUM(C42:N42)+COUNTIF(C42:N42,"x")*IF($B42="",'Übersicht'!$C$9,$B42))</f>
        <v/>
      </c>
      <c r="P42" s="39">
        <f>IF($A42="","",(COUNTIF($C$5:$N$5,"&lt;="&amp;TODAY())-COUNTIFS($C$5:$N$5,"&lt;="&amp;TODAY(),C42:N42,"frei"))*IF($B42="",'Übersicht'!$C$9,$B42))</f>
        <v/>
      </c>
      <c r="Q42" s="40">
        <f>IF($A42="","",MAX(0,P42-O42))</f>
        <v/>
      </c>
    </row>
    <row r="43">
      <c r="A43" s="30" t="n"/>
      <c r="B43" s="37" t="n"/>
      <c r="C43" s="38" t="n"/>
      <c r="D43" s="38" t="n"/>
      <c r="E43" s="38" t="n"/>
      <c r="F43" s="38" t="n"/>
      <c r="G43" s="38" t="n"/>
      <c r="H43" s="38" t="n"/>
      <c r="I43" s="38" t="n"/>
      <c r="J43" s="38" t="n"/>
      <c r="K43" s="38" t="n"/>
      <c r="L43" s="38" t="n"/>
      <c r="M43" s="38" t="n"/>
      <c r="N43" s="38" t="n"/>
      <c r="O43" s="39">
        <f>IF($A43="","",SUM(C43:N43)+COUNTIF(C43:N43,"x")*IF($B43="",'Übersicht'!$C$9,$B43))</f>
        <v/>
      </c>
      <c r="P43" s="39">
        <f>IF($A43="","",(COUNTIF($C$5:$N$5,"&lt;="&amp;TODAY())-COUNTIFS($C$5:$N$5,"&lt;="&amp;TODAY(),C43:N43,"frei"))*IF($B43="",'Übersicht'!$C$9,$B43))</f>
        <v/>
      </c>
      <c r="Q43" s="40">
        <f>IF($A43="","",MAX(0,P43-O43))</f>
        <v/>
      </c>
    </row>
    <row r="44">
      <c r="A44" s="30" t="n"/>
      <c r="B44" s="37" t="n"/>
      <c r="C44" s="38" t="n"/>
      <c r="D44" s="38" t="n"/>
      <c r="E44" s="38" t="n"/>
      <c r="F44" s="38" t="n"/>
      <c r="G44" s="38" t="n"/>
      <c r="H44" s="38" t="n"/>
      <c r="I44" s="38" t="n"/>
      <c r="J44" s="38" t="n"/>
      <c r="K44" s="38" t="n"/>
      <c r="L44" s="38" t="n"/>
      <c r="M44" s="38" t="n"/>
      <c r="N44" s="38" t="n"/>
      <c r="O44" s="39">
        <f>IF($A44="","",SUM(C44:N44)+COUNTIF(C44:N44,"x")*IF($B44="",'Übersicht'!$C$9,$B44))</f>
        <v/>
      </c>
      <c r="P44" s="39">
        <f>IF($A44="","",(COUNTIF($C$5:$N$5,"&lt;="&amp;TODAY())-COUNTIFS($C$5:$N$5,"&lt;="&amp;TODAY(),C44:N44,"frei"))*IF($B44="",'Übersicht'!$C$9,$B44))</f>
        <v/>
      </c>
      <c r="Q44" s="40">
        <f>IF($A44="","",MAX(0,P44-O44))</f>
        <v/>
      </c>
    </row>
    <row r="45">
      <c r="A45" s="30" t="n"/>
      <c r="B45" s="37" t="n"/>
      <c r="C45" s="38" t="n"/>
      <c r="D45" s="38" t="n"/>
      <c r="E45" s="38" t="n"/>
      <c r="F45" s="38" t="n"/>
      <c r="G45" s="38" t="n"/>
      <c r="H45" s="38" t="n"/>
      <c r="I45" s="38" t="n"/>
      <c r="J45" s="38" t="n"/>
      <c r="K45" s="38" t="n"/>
      <c r="L45" s="38" t="n"/>
      <c r="M45" s="38" t="n"/>
      <c r="N45" s="38" t="n"/>
      <c r="O45" s="39">
        <f>IF($A45="","",SUM(C45:N45)+COUNTIF(C45:N45,"x")*IF($B45="",'Übersicht'!$C$9,$B45))</f>
        <v/>
      </c>
      <c r="P45" s="39">
        <f>IF($A45="","",(COUNTIF($C$5:$N$5,"&lt;="&amp;TODAY())-COUNTIFS($C$5:$N$5,"&lt;="&amp;TODAY(),C45:N45,"frei"))*IF($B45="",'Übersicht'!$C$9,$B45))</f>
        <v/>
      </c>
      <c r="Q45" s="40">
        <f>IF($A45="","",MAX(0,P45-O45))</f>
        <v/>
      </c>
    </row>
    <row r="46">
      <c r="A46" s="41" t="inlineStr">
        <is>
          <t>Summe</t>
        </is>
      </c>
      <c r="B46" s="41" t="n"/>
      <c r="C46" s="41" t="n"/>
      <c r="D46" s="41" t="n"/>
      <c r="E46" s="41" t="n"/>
      <c r="F46" s="41" t="n"/>
      <c r="G46" s="41" t="n"/>
      <c r="H46" s="41" t="n"/>
      <c r="I46" s="41" t="n"/>
      <c r="J46" s="41" t="n"/>
      <c r="K46" s="41" t="n"/>
      <c r="L46" s="41" t="n"/>
      <c r="M46" s="41" t="n"/>
      <c r="N46" s="41" t="n"/>
      <c r="O46" s="42">
        <f>SUM(O6:O45)</f>
        <v/>
      </c>
      <c r="P46" s="42">
        <f>SUM(P6:P45)</f>
        <v/>
      </c>
      <c r="Q46" s="42">
        <f>SUM(Q6:Q45)</f>
        <v/>
      </c>
    </row>
    <row r="47">
      <c r="A47" s="43" t="inlineStr">
        <is>
          <t>Eingang im Monat (€)</t>
        </is>
      </c>
      <c r="B47" s="43" t="n"/>
      <c r="C47" s="44">
        <f>SUM(C$6:C$45)+COUNTIFS(C$6:C$45,"x",$B$6:$B$45,"")*'Übersicht'!$C$9+SUMIFS($B$6:$B$45,C$6:C$45,"x")</f>
        <v/>
      </c>
      <c r="D47" s="44">
        <f>SUM(D$6:D$45)+COUNTIFS(D$6:D$45,"x",$B$6:$B$45,"")*'Übersicht'!$C$9+SUMIFS($B$6:$B$45,D$6:D$45,"x")</f>
        <v/>
      </c>
      <c r="E47" s="44">
        <f>SUM(E$6:E$45)+COUNTIFS(E$6:E$45,"x",$B$6:$B$45,"")*'Übersicht'!$C$9+SUMIFS($B$6:$B$45,E$6:E$45,"x")</f>
        <v/>
      </c>
      <c r="F47" s="44">
        <f>SUM(F$6:F$45)+COUNTIFS(F$6:F$45,"x",$B$6:$B$45,"")*'Übersicht'!$C$9+SUMIFS($B$6:$B$45,F$6:F$45,"x")</f>
        <v/>
      </c>
      <c r="G47" s="44">
        <f>SUM(G$6:G$45)+COUNTIFS(G$6:G$45,"x",$B$6:$B$45,"")*'Übersicht'!$C$9+SUMIFS($B$6:$B$45,G$6:G$45,"x")</f>
        <v/>
      </c>
      <c r="H47" s="44">
        <f>SUM(H$6:H$45)+COUNTIFS(H$6:H$45,"x",$B$6:$B$45,"")*'Übersicht'!$C$9+SUMIFS($B$6:$B$45,H$6:H$45,"x")</f>
        <v/>
      </c>
      <c r="I47" s="44">
        <f>SUM(I$6:I$45)+COUNTIFS(I$6:I$45,"x",$B$6:$B$45,"")*'Übersicht'!$C$9+SUMIFS($B$6:$B$45,I$6:I$45,"x")</f>
        <v/>
      </c>
      <c r="J47" s="44">
        <f>SUM(J$6:J$45)+COUNTIFS(J$6:J$45,"x",$B$6:$B$45,"")*'Übersicht'!$C$9+SUMIFS($B$6:$B$45,J$6:J$45,"x")</f>
        <v/>
      </c>
      <c r="K47" s="44">
        <f>SUM(K$6:K$45)+COUNTIFS(K$6:K$45,"x",$B$6:$B$45,"")*'Übersicht'!$C$9+SUMIFS($B$6:$B$45,K$6:K$45,"x")</f>
        <v/>
      </c>
      <c r="L47" s="44">
        <f>SUM(L$6:L$45)+COUNTIFS(L$6:L$45,"x",$B$6:$B$45,"")*'Übersicht'!$C$9+SUMIFS($B$6:$B$45,L$6:L$45,"x")</f>
        <v/>
      </c>
      <c r="M47" s="44">
        <f>SUM(M$6:M$45)+COUNTIFS(M$6:M$45,"x",$B$6:$B$45,"")*'Übersicht'!$C$9+SUMIFS($B$6:$B$45,M$6:M$45,"x")</f>
        <v/>
      </c>
      <c r="N47" s="44">
        <f>SUM(N$6:N$45)+COUNTIFS(N$6:N$45,"x",$B$6:$B$45,"")*'Übersicht'!$C$9+SUMIFS($B$6:$B$45,N$6:N$45,"x")</f>
        <v/>
      </c>
      <c r="O47" s="43" t="n"/>
      <c r="P47" s="43" t="n"/>
      <c r="Q47" s="43" t="n"/>
    </row>
  </sheetData>
  <mergeCells count="1">
    <mergeCell ref="A2:Q2"/>
  </mergeCells>
  <conditionalFormatting sqref="C6:N45">
    <cfRule type="expression" priority="1" dxfId="2">
      <formula>AND($A6&lt;&gt;"",OR(LOWER(C6)="x",AND(ISNUMBER(C6),C6&gt;0)))</formula>
    </cfRule>
    <cfRule type="expression" priority="2" dxfId="3">
      <formula>LOWER(C6)="frei"</formula>
    </cfRule>
    <cfRule type="expression" priority="3" dxfId="4">
      <formula>AND($A6&lt;&gt;"",C6="",ISNUMBER(C$5),C$5&lt;=TODAY())</formula>
    </cfRule>
  </conditionalFormatting>
  <conditionalFormatting sqref="Q6:Q45">
    <cfRule type="expression" priority="4" dxfId="0">
      <formula>AND(ISNUMBER(Q6),Q6&gt;0)</formula>
    </cfRule>
  </conditionalFormatting>
  <dataValidations count="2">
    <dataValidation sqref="B6:B45" showDropDown="0" showInputMessage="1" showErrorMessage="1" allowBlank="1" errorTitle="Betrag" error="Bitte einen Betrag ab 0 eintragen." promptTitle="Eigener Beitrag" prompt="Nur ausfüllen, wenn diese Person einen anderen Monatsbeitrag zahlt." type="decimal" operator="greaterThanOrEqual">
      <formula1>0</formula1>
    </dataValidation>
    <dataValidation sqref="C6:N45" showDropDown="0" showInputMessage="1" showErrorMessage="1" allowBlank="1" errorTitle="Eintrag" error="Bitte x, frei oder einen Betrag eintragen." promptTitle="Monat" prompt="x = bezahlt · Zahl = Teilbetrag · frei = nicht fällig" type="custom">
      <formula1>OR(LOWER(C6)="x",LOWER(C6)="frei",AND(ISNUMBER(C6),C6&gt;=0))</formula1>
    </dataValidation>
  </dataValidations>
  <hyperlinks>
    <hyperlink xmlns:r="http://schemas.openxmlformats.org/officeDocument/2006/relationships" ref="Q1" r:id="rId1"/>
  </hyperlinks>
  <printOptions horizontalCentered="1"/>
  <pageMargins left="0.5" right="0.5" top="0.6" bottom="0.7" header="0.5" footer="0.5"/>
  <pageSetup orientation="landscape" paperSize="9" fitToHeight="1" fitToWidth="1"/>
  <headerFooter>
    <oddHeader/>
    <oddFooter>&amp;L&amp;8 &amp;K3D5446Mannschaftskasse-Vorlage · 11pay.de&amp;R&amp;8 &amp;K3D5446Seite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K2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4" customWidth="1" min="3" max="3"/>
    <col width="12" customWidth="1" min="4" max="4"/>
    <col width="11" customWidth="1" min="5" max="5"/>
    <col width="3" customWidth="1" min="6" max="6"/>
    <col width="3" customWidth="1" min="7" max="7"/>
    <col width="22" customWidth="1" min="8" max="8"/>
    <col width="13" customWidth="1" min="9" max="9"/>
    <col width="13" customWidth="1" min="10" max="10"/>
    <col width="13" customWidth="1" min="11" max="11"/>
  </cols>
  <sheetData>
    <row r="1" ht="30" customHeight="1">
      <c r="A1" s="23" t="inlineStr">
        <is>
          <t>Strafen</t>
        </is>
      </c>
      <c r="K1" s="2" t="inlineStr">
        <is>
          <t>11pay.de</t>
        </is>
      </c>
    </row>
    <row r="2" ht="30" customHeight="1">
      <c r="A2" s="3" t="inlineStr">
        <is>
          <t>Eine Zeile je Strafe. Namen aus der Liste wählen (sie kommt aus dem Blatt Beiträge), bei Bezahlung „ja“. Bezahlte Strafen auch ins Kassenbuch eintragen (Art „Strafe“). Rechts: wer noch wie viel offen hat. Vorlage von 11pay.de</t>
        </is>
      </c>
    </row>
    <row r="5" ht="32" customHeight="1">
      <c r="A5" s="27" t="inlineStr">
        <is>
          <t>Datum</t>
        </is>
      </c>
      <c r="B5" s="27" t="inlineStr">
        <is>
          <t>Spieler/in</t>
        </is>
      </c>
      <c r="C5" s="27" t="inlineStr">
        <is>
          <t>Vergehen</t>
        </is>
      </c>
      <c r="D5" s="27" t="inlineStr">
        <is>
          <t>Betrag (€)</t>
        </is>
      </c>
      <c r="E5" s="27" t="inlineStr">
        <is>
          <t>Bezahlt?</t>
        </is>
      </c>
      <c r="H5" s="27" t="inlineStr">
        <is>
          <t>Spieler/in</t>
        </is>
      </c>
      <c r="I5" s="27" t="inlineStr">
        <is>
          <t>Strafen (€)</t>
        </is>
      </c>
      <c r="J5" s="27" t="inlineStr">
        <is>
          <t>bezahlt (€)</t>
        </is>
      </c>
      <c r="K5" s="27" t="inlineStr">
        <is>
          <t>offen (€)</t>
        </is>
      </c>
    </row>
    <row r="6">
      <c r="A6" s="28" t="n"/>
      <c r="B6" s="30" t="n"/>
      <c r="C6" s="30" t="n"/>
      <c r="D6" s="31" t="n"/>
      <c r="E6" s="29" t="n"/>
      <c r="H6" s="45">
        <f>IF('Beiträge'!$A6="","",'Beiträge'!$A6)</f>
        <v/>
      </c>
      <c r="I6" s="39">
        <f>IF(H6="","",SUMIF($B$6:$B$205,H6,$D$6:$D$205))</f>
        <v/>
      </c>
      <c r="J6" s="39">
        <f>IF(H6="","",SUMIFS($D$6:$D$205,$B$6:$B$205,H6,$E$6:$E$205,"ja"))</f>
        <v/>
      </c>
      <c r="K6" s="40">
        <f>IF(H6="","",I6-J6)</f>
        <v/>
      </c>
    </row>
    <row r="7">
      <c r="A7" s="28" t="n"/>
      <c r="B7" s="30" t="n"/>
      <c r="C7" s="30" t="n"/>
      <c r="D7" s="31" t="n"/>
      <c r="E7" s="29" t="n"/>
      <c r="H7" s="45">
        <f>IF('Beiträge'!$A7="","",'Beiträge'!$A7)</f>
        <v/>
      </c>
      <c r="I7" s="39">
        <f>IF(H7="","",SUMIF($B$6:$B$205,H7,$D$6:$D$205))</f>
        <v/>
      </c>
      <c r="J7" s="39">
        <f>IF(H7="","",SUMIFS($D$6:$D$205,$B$6:$B$205,H7,$E$6:$E$205,"ja"))</f>
        <v/>
      </c>
      <c r="K7" s="40">
        <f>IF(H7="","",I7-J7)</f>
        <v/>
      </c>
    </row>
    <row r="8">
      <c r="A8" s="28" t="n"/>
      <c r="B8" s="30" t="n"/>
      <c r="C8" s="30" t="n"/>
      <c r="D8" s="31" t="n"/>
      <c r="E8" s="29" t="n"/>
      <c r="H8" s="45">
        <f>IF('Beiträge'!$A8="","",'Beiträge'!$A8)</f>
        <v/>
      </c>
      <c r="I8" s="39">
        <f>IF(H8="","",SUMIF($B$6:$B$205,H8,$D$6:$D$205))</f>
        <v/>
      </c>
      <c r="J8" s="39">
        <f>IF(H8="","",SUMIFS($D$6:$D$205,$B$6:$B$205,H8,$E$6:$E$205,"ja"))</f>
        <v/>
      </c>
      <c r="K8" s="40">
        <f>IF(H8="","",I8-J8)</f>
        <v/>
      </c>
    </row>
    <row r="9">
      <c r="A9" s="28" t="n"/>
      <c r="B9" s="30" t="n"/>
      <c r="C9" s="30" t="n"/>
      <c r="D9" s="31" t="n"/>
      <c r="E9" s="29" t="n"/>
      <c r="H9" s="45">
        <f>IF('Beiträge'!$A9="","",'Beiträge'!$A9)</f>
        <v/>
      </c>
      <c r="I9" s="39">
        <f>IF(H9="","",SUMIF($B$6:$B$205,H9,$D$6:$D$205))</f>
        <v/>
      </c>
      <c r="J9" s="39">
        <f>IF(H9="","",SUMIFS($D$6:$D$205,$B$6:$B$205,H9,$E$6:$E$205,"ja"))</f>
        <v/>
      </c>
      <c r="K9" s="40">
        <f>IF(H9="","",I9-J9)</f>
        <v/>
      </c>
    </row>
    <row r="10">
      <c r="A10" s="28" t="n"/>
      <c r="B10" s="30" t="n"/>
      <c r="C10" s="30" t="n"/>
      <c r="D10" s="31" t="n"/>
      <c r="E10" s="29" t="n"/>
      <c r="H10" s="45">
        <f>IF('Beiträge'!$A10="","",'Beiträge'!$A10)</f>
        <v/>
      </c>
      <c r="I10" s="39">
        <f>IF(H10="","",SUMIF($B$6:$B$205,H10,$D$6:$D$205))</f>
        <v/>
      </c>
      <c r="J10" s="39">
        <f>IF(H10="","",SUMIFS($D$6:$D$205,$B$6:$B$205,H10,$E$6:$E$205,"ja"))</f>
        <v/>
      </c>
      <c r="K10" s="40">
        <f>IF(H10="","",I10-J10)</f>
        <v/>
      </c>
    </row>
    <row r="11">
      <c r="A11" s="28" t="n"/>
      <c r="B11" s="30" t="n"/>
      <c r="C11" s="30" t="n"/>
      <c r="D11" s="31" t="n"/>
      <c r="E11" s="29" t="n"/>
      <c r="H11" s="45">
        <f>IF('Beiträge'!$A11="","",'Beiträge'!$A11)</f>
        <v/>
      </c>
      <c r="I11" s="39">
        <f>IF(H11="","",SUMIF($B$6:$B$205,H11,$D$6:$D$205))</f>
        <v/>
      </c>
      <c r="J11" s="39">
        <f>IF(H11="","",SUMIFS($D$6:$D$205,$B$6:$B$205,H11,$E$6:$E$205,"ja"))</f>
        <v/>
      </c>
      <c r="K11" s="40">
        <f>IF(H11="","",I11-J11)</f>
        <v/>
      </c>
    </row>
    <row r="12">
      <c r="A12" s="28" t="n"/>
      <c r="B12" s="30" t="n"/>
      <c r="C12" s="30" t="n"/>
      <c r="D12" s="31" t="n"/>
      <c r="E12" s="29" t="n"/>
      <c r="H12" s="45">
        <f>IF('Beiträge'!$A12="","",'Beiträge'!$A12)</f>
        <v/>
      </c>
      <c r="I12" s="39">
        <f>IF(H12="","",SUMIF($B$6:$B$205,H12,$D$6:$D$205))</f>
        <v/>
      </c>
      <c r="J12" s="39">
        <f>IF(H12="","",SUMIFS($D$6:$D$205,$B$6:$B$205,H12,$E$6:$E$205,"ja"))</f>
        <v/>
      </c>
      <c r="K12" s="40">
        <f>IF(H12="","",I12-J12)</f>
        <v/>
      </c>
    </row>
    <row r="13">
      <c r="A13" s="28" t="n"/>
      <c r="B13" s="30" t="n"/>
      <c r="C13" s="30" t="n"/>
      <c r="D13" s="31" t="n"/>
      <c r="E13" s="29" t="n"/>
      <c r="H13" s="45">
        <f>IF('Beiträge'!$A13="","",'Beiträge'!$A13)</f>
        <v/>
      </c>
      <c r="I13" s="39">
        <f>IF(H13="","",SUMIF($B$6:$B$205,H13,$D$6:$D$205))</f>
        <v/>
      </c>
      <c r="J13" s="39">
        <f>IF(H13="","",SUMIFS($D$6:$D$205,$B$6:$B$205,H13,$E$6:$E$205,"ja"))</f>
        <v/>
      </c>
      <c r="K13" s="40">
        <f>IF(H13="","",I13-J13)</f>
        <v/>
      </c>
    </row>
    <row r="14">
      <c r="A14" s="28" t="n"/>
      <c r="B14" s="30" t="n"/>
      <c r="C14" s="30" t="n"/>
      <c r="D14" s="31" t="n"/>
      <c r="E14" s="29" t="n"/>
      <c r="H14" s="45">
        <f>IF('Beiträge'!$A14="","",'Beiträge'!$A14)</f>
        <v/>
      </c>
      <c r="I14" s="39">
        <f>IF(H14="","",SUMIF($B$6:$B$205,H14,$D$6:$D$205))</f>
        <v/>
      </c>
      <c r="J14" s="39">
        <f>IF(H14="","",SUMIFS($D$6:$D$205,$B$6:$B$205,H14,$E$6:$E$205,"ja"))</f>
        <v/>
      </c>
      <c r="K14" s="40">
        <f>IF(H14="","",I14-J14)</f>
        <v/>
      </c>
    </row>
    <row r="15">
      <c r="A15" s="28" t="n"/>
      <c r="B15" s="30" t="n"/>
      <c r="C15" s="30" t="n"/>
      <c r="D15" s="31" t="n"/>
      <c r="E15" s="29" t="n"/>
      <c r="H15" s="45">
        <f>IF('Beiträge'!$A15="","",'Beiträge'!$A15)</f>
        <v/>
      </c>
      <c r="I15" s="39">
        <f>IF(H15="","",SUMIF($B$6:$B$205,H15,$D$6:$D$205))</f>
        <v/>
      </c>
      <c r="J15" s="39">
        <f>IF(H15="","",SUMIFS($D$6:$D$205,$B$6:$B$205,H15,$E$6:$E$205,"ja"))</f>
        <v/>
      </c>
      <c r="K15" s="40">
        <f>IF(H15="","",I15-J15)</f>
        <v/>
      </c>
    </row>
    <row r="16">
      <c r="A16" s="28" t="n"/>
      <c r="B16" s="30" t="n"/>
      <c r="C16" s="30" t="n"/>
      <c r="D16" s="31" t="n"/>
      <c r="E16" s="29" t="n"/>
      <c r="H16" s="45">
        <f>IF('Beiträge'!$A16="","",'Beiträge'!$A16)</f>
        <v/>
      </c>
      <c r="I16" s="39">
        <f>IF(H16="","",SUMIF($B$6:$B$205,H16,$D$6:$D$205))</f>
        <v/>
      </c>
      <c r="J16" s="39">
        <f>IF(H16="","",SUMIFS($D$6:$D$205,$B$6:$B$205,H16,$E$6:$E$205,"ja"))</f>
        <v/>
      </c>
      <c r="K16" s="40">
        <f>IF(H16="","",I16-J16)</f>
        <v/>
      </c>
    </row>
    <row r="17">
      <c r="A17" s="28" t="n"/>
      <c r="B17" s="30" t="n"/>
      <c r="C17" s="30" t="n"/>
      <c r="D17" s="31" t="n"/>
      <c r="E17" s="29" t="n"/>
      <c r="H17" s="45">
        <f>IF('Beiträge'!$A17="","",'Beiträge'!$A17)</f>
        <v/>
      </c>
      <c r="I17" s="39">
        <f>IF(H17="","",SUMIF($B$6:$B$205,H17,$D$6:$D$205))</f>
        <v/>
      </c>
      <c r="J17" s="39">
        <f>IF(H17="","",SUMIFS($D$6:$D$205,$B$6:$B$205,H17,$E$6:$E$205,"ja"))</f>
        <v/>
      </c>
      <c r="K17" s="40">
        <f>IF(H17="","",I17-J17)</f>
        <v/>
      </c>
    </row>
    <row r="18">
      <c r="A18" s="28" t="n"/>
      <c r="B18" s="30" t="n"/>
      <c r="C18" s="30" t="n"/>
      <c r="D18" s="31" t="n"/>
      <c r="E18" s="29" t="n"/>
      <c r="H18" s="45">
        <f>IF('Beiträge'!$A18="","",'Beiträge'!$A18)</f>
        <v/>
      </c>
      <c r="I18" s="39">
        <f>IF(H18="","",SUMIF($B$6:$B$205,H18,$D$6:$D$205))</f>
        <v/>
      </c>
      <c r="J18" s="39">
        <f>IF(H18="","",SUMIFS($D$6:$D$205,$B$6:$B$205,H18,$E$6:$E$205,"ja"))</f>
        <v/>
      </c>
      <c r="K18" s="40">
        <f>IF(H18="","",I18-J18)</f>
        <v/>
      </c>
    </row>
    <row r="19">
      <c r="A19" s="28" t="n"/>
      <c r="B19" s="30" t="n"/>
      <c r="C19" s="30" t="n"/>
      <c r="D19" s="31" t="n"/>
      <c r="E19" s="29" t="n"/>
      <c r="H19" s="45">
        <f>IF('Beiträge'!$A19="","",'Beiträge'!$A19)</f>
        <v/>
      </c>
      <c r="I19" s="39">
        <f>IF(H19="","",SUMIF($B$6:$B$205,H19,$D$6:$D$205))</f>
        <v/>
      </c>
      <c r="J19" s="39">
        <f>IF(H19="","",SUMIFS($D$6:$D$205,$B$6:$B$205,H19,$E$6:$E$205,"ja"))</f>
        <v/>
      </c>
      <c r="K19" s="40">
        <f>IF(H19="","",I19-J19)</f>
        <v/>
      </c>
    </row>
    <row r="20">
      <c r="A20" s="28" t="n"/>
      <c r="B20" s="30" t="n"/>
      <c r="C20" s="30" t="n"/>
      <c r="D20" s="31" t="n"/>
      <c r="E20" s="29" t="n"/>
      <c r="H20" s="45">
        <f>IF('Beiträge'!$A20="","",'Beiträge'!$A20)</f>
        <v/>
      </c>
      <c r="I20" s="39">
        <f>IF(H20="","",SUMIF($B$6:$B$205,H20,$D$6:$D$205))</f>
        <v/>
      </c>
      <c r="J20" s="39">
        <f>IF(H20="","",SUMIFS($D$6:$D$205,$B$6:$B$205,H20,$E$6:$E$205,"ja"))</f>
        <v/>
      </c>
      <c r="K20" s="40">
        <f>IF(H20="","",I20-J20)</f>
        <v/>
      </c>
    </row>
    <row r="21">
      <c r="A21" s="28" t="n"/>
      <c r="B21" s="30" t="n"/>
      <c r="C21" s="30" t="n"/>
      <c r="D21" s="31" t="n"/>
      <c r="E21" s="29" t="n"/>
      <c r="H21" s="45">
        <f>IF('Beiträge'!$A21="","",'Beiträge'!$A21)</f>
        <v/>
      </c>
      <c r="I21" s="39">
        <f>IF(H21="","",SUMIF($B$6:$B$205,H21,$D$6:$D$205))</f>
        <v/>
      </c>
      <c r="J21" s="39">
        <f>IF(H21="","",SUMIFS($D$6:$D$205,$B$6:$B$205,H21,$E$6:$E$205,"ja"))</f>
        <v/>
      </c>
      <c r="K21" s="40">
        <f>IF(H21="","",I21-J21)</f>
        <v/>
      </c>
    </row>
    <row r="22">
      <c r="A22" s="28" t="n"/>
      <c r="B22" s="30" t="n"/>
      <c r="C22" s="30" t="n"/>
      <c r="D22" s="31" t="n"/>
      <c r="E22" s="29" t="n"/>
      <c r="H22" s="45">
        <f>IF('Beiträge'!$A22="","",'Beiträge'!$A22)</f>
        <v/>
      </c>
      <c r="I22" s="39">
        <f>IF(H22="","",SUMIF($B$6:$B$205,H22,$D$6:$D$205))</f>
        <v/>
      </c>
      <c r="J22" s="39">
        <f>IF(H22="","",SUMIFS($D$6:$D$205,$B$6:$B$205,H22,$E$6:$E$205,"ja"))</f>
        <v/>
      </c>
      <c r="K22" s="40">
        <f>IF(H22="","",I22-J22)</f>
        <v/>
      </c>
    </row>
    <row r="23">
      <c r="A23" s="28" t="n"/>
      <c r="B23" s="30" t="n"/>
      <c r="C23" s="30" t="n"/>
      <c r="D23" s="31" t="n"/>
      <c r="E23" s="29" t="n"/>
      <c r="H23" s="45">
        <f>IF('Beiträge'!$A23="","",'Beiträge'!$A23)</f>
        <v/>
      </c>
      <c r="I23" s="39">
        <f>IF(H23="","",SUMIF($B$6:$B$205,H23,$D$6:$D$205))</f>
        <v/>
      </c>
      <c r="J23" s="39">
        <f>IF(H23="","",SUMIFS($D$6:$D$205,$B$6:$B$205,H23,$E$6:$E$205,"ja"))</f>
        <v/>
      </c>
      <c r="K23" s="40">
        <f>IF(H23="","",I23-J23)</f>
        <v/>
      </c>
    </row>
    <row r="24">
      <c r="A24" s="28" t="n"/>
      <c r="B24" s="30" t="n"/>
      <c r="C24" s="30" t="n"/>
      <c r="D24" s="31" t="n"/>
      <c r="E24" s="29" t="n"/>
      <c r="H24" s="45">
        <f>IF('Beiträge'!$A24="","",'Beiträge'!$A24)</f>
        <v/>
      </c>
      <c r="I24" s="39">
        <f>IF(H24="","",SUMIF($B$6:$B$205,H24,$D$6:$D$205))</f>
        <v/>
      </c>
      <c r="J24" s="39">
        <f>IF(H24="","",SUMIFS($D$6:$D$205,$B$6:$B$205,H24,$E$6:$E$205,"ja"))</f>
        <v/>
      </c>
      <c r="K24" s="40">
        <f>IF(H24="","",I24-J24)</f>
        <v/>
      </c>
    </row>
    <row r="25">
      <c r="A25" s="28" t="n"/>
      <c r="B25" s="30" t="n"/>
      <c r="C25" s="30" t="n"/>
      <c r="D25" s="31" t="n"/>
      <c r="E25" s="29" t="n"/>
      <c r="H25" s="45">
        <f>IF('Beiträge'!$A25="","",'Beiträge'!$A25)</f>
        <v/>
      </c>
      <c r="I25" s="39">
        <f>IF(H25="","",SUMIF($B$6:$B$205,H25,$D$6:$D$205))</f>
        <v/>
      </c>
      <c r="J25" s="39">
        <f>IF(H25="","",SUMIFS($D$6:$D$205,$B$6:$B$205,H25,$E$6:$E$205,"ja"))</f>
        <v/>
      </c>
      <c r="K25" s="40">
        <f>IF(H25="","",I25-J25)</f>
        <v/>
      </c>
    </row>
    <row r="26">
      <c r="A26" s="28" t="n"/>
      <c r="B26" s="30" t="n"/>
      <c r="C26" s="30" t="n"/>
      <c r="D26" s="31" t="n"/>
      <c r="E26" s="29" t="n"/>
      <c r="H26" s="45">
        <f>IF('Beiträge'!$A26="","",'Beiträge'!$A26)</f>
        <v/>
      </c>
      <c r="I26" s="39">
        <f>IF(H26="","",SUMIF($B$6:$B$205,H26,$D$6:$D$205))</f>
        <v/>
      </c>
      <c r="J26" s="39">
        <f>IF(H26="","",SUMIFS($D$6:$D$205,$B$6:$B$205,H26,$E$6:$E$205,"ja"))</f>
        <v/>
      </c>
      <c r="K26" s="40">
        <f>IF(H26="","",I26-J26)</f>
        <v/>
      </c>
    </row>
    <row r="27">
      <c r="A27" s="28" t="n"/>
      <c r="B27" s="30" t="n"/>
      <c r="C27" s="30" t="n"/>
      <c r="D27" s="31" t="n"/>
      <c r="E27" s="29" t="n"/>
      <c r="H27" s="45">
        <f>IF('Beiträge'!$A27="","",'Beiträge'!$A27)</f>
        <v/>
      </c>
      <c r="I27" s="39">
        <f>IF(H27="","",SUMIF($B$6:$B$205,H27,$D$6:$D$205))</f>
        <v/>
      </c>
      <c r="J27" s="39">
        <f>IF(H27="","",SUMIFS($D$6:$D$205,$B$6:$B$205,H27,$E$6:$E$205,"ja"))</f>
        <v/>
      </c>
      <c r="K27" s="40">
        <f>IF(H27="","",I27-J27)</f>
        <v/>
      </c>
    </row>
    <row r="28">
      <c r="A28" s="28" t="n"/>
      <c r="B28" s="30" t="n"/>
      <c r="C28" s="30" t="n"/>
      <c r="D28" s="31" t="n"/>
      <c r="E28" s="29" t="n"/>
      <c r="H28" s="45">
        <f>IF('Beiträge'!$A28="","",'Beiträge'!$A28)</f>
        <v/>
      </c>
      <c r="I28" s="39">
        <f>IF(H28="","",SUMIF($B$6:$B$205,H28,$D$6:$D$205))</f>
        <v/>
      </c>
      <c r="J28" s="39">
        <f>IF(H28="","",SUMIFS($D$6:$D$205,$B$6:$B$205,H28,$E$6:$E$205,"ja"))</f>
        <v/>
      </c>
      <c r="K28" s="40">
        <f>IF(H28="","",I28-J28)</f>
        <v/>
      </c>
    </row>
    <row r="29">
      <c r="A29" s="28" t="n"/>
      <c r="B29" s="30" t="n"/>
      <c r="C29" s="30" t="n"/>
      <c r="D29" s="31" t="n"/>
      <c r="E29" s="29" t="n"/>
      <c r="H29" s="45">
        <f>IF('Beiträge'!$A29="","",'Beiträge'!$A29)</f>
        <v/>
      </c>
      <c r="I29" s="39">
        <f>IF(H29="","",SUMIF($B$6:$B$205,H29,$D$6:$D$205))</f>
        <v/>
      </c>
      <c r="J29" s="39">
        <f>IF(H29="","",SUMIFS($D$6:$D$205,$B$6:$B$205,H29,$E$6:$E$205,"ja"))</f>
        <v/>
      </c>
      <c r="K29" s="40">
        <f>IF(H29="","",I29-J29)</f>
        <v/>
      </c>
    </row>
    <row r="30">
      <c r="A30" s="28" t="n"/>
      <c r="B30" s="30" t="n"/>
      <c r="C30" s="30" t="n"/>
      <c r="D30" s="31" t="n"/>
      <c r="E30" s="29" t="n"/>
      <c r="H30" s="45">
        <f>IF('Beiträge'!$A30="","",'Beiträge'!$A30)</f>
        <v/>
      </c>
      <c r="I30" s="39">
        <f>IF(H30="","",SUMIF($B$6:$B$205,H30,$D$6:$D$205))</f>
        <v/>
      </c>
      <c r="J30" s="39">
        <f>IF(H30="","",SUMIFS($D$6:$D$205,$B$6:$B$205,H30,$E$6:$E$205,"ja"))</f>
        <v/>
      </c>
      <c r="K30" s="40">
        <f>IF(H30="","",I30-J30)</f>
        <v/>
      </c>
    </row>
    <row r="31">
      <c r="A31" s="28" t="n"/>
      <c r="B31" s="30" t="n"/>
      <c r="C31" s="30" t="n"/>
      <c r="D31" s="31" t="n"/>
      <c r="E31" s="29" t="n"/>
      <c r="H31" s="45">
        <f>IF('Beiträge'!$A31="","",'Beiträge'!$A31)</f>
        <v/>
      </c>
      <c r="I31" s="39">
        <f>IF(H31="","",SUMIF($B$6:$B$205,H31,$D$6:$D$205))</f>
        <v/>
      </c>
      <c r="J31" s="39">
        <f>IF(H31="","",SUMIFS($D$6:$D$205,$B$6:$B$205,H31,$E$6:$E$205,"ja"))</f>
        <v/>
      </c>
      <c r="K31" s="40">
        <f>IF(H31="","",I31-J31)</f>
        <v/>
      </c>
    </row>
    <row r="32">
      <c r="A32" s="28" t="n"/>
      <c r="B32" s="30" t="n"/>
      <c r="C32" s="30" t="n"/>
      <c r="D32" s="31" t="n"/>
      <c r="E32" s="29" t="n"/>
      <c r="H32" s="45">
        <f>IF('Beiträge'!$A32="","",'Beiträge'!$A32)</f>
        <v/>
      </c>
      <c r="I32" s="39">
        <f>IF(H32="","",SUMIF($B$6:$B$205,H32,$D$6:$D$205))</f>
        <v/>
      </c>
      <c r="J32" s="39">
        <f>IF(H32="","",SUMIFS($D$6:$D$205,$B$6:$B$205,H32,$E$6:$E$205,"ja"))</f>
        <v/>
      </c>
      <c r="K32" s="40">
        <f>IF(H32="","",I32-J32)</f>
        <v/>
      </c>
    </row>
    <row r="33">
      <c r="A33" s="28" t="n"/>
      <c r="B33" s="30" t="n"/>
      <c r="C33" s="30" t="n"/>
      <c r="D33" s="31" t="n"/>
      <c r="E33" s="29" t="n"/>
      <c r="H33" s="45">
        <f>IF('Beiträge'!$A33="","",'Beiträge'!$A33)</f>
        <v/>
      </c>
      <c r="I33" s="39">
        <f>IF(H33="","",SUMIF($B$6:$B$205,H33,$D$6:$D$205))</f>
        <v/>
      </c>
      <c r="J33" s="39">
        <f>IF(H33="","",SUMIFS($D$6:$D$205,$B$6:$B$205,H33,$E$6:$E$205,"ja"))</f>
        <v/>
      </c>
      <c r="K33" s="40">
        <f>IF(H33="","",I33-J33)</f>
        <v/>
      </c>
    </row>
    <row r="34">
      <c r="A34" s="28" t="n"/>
      <c r="B34" s="30" t="n"/>
      <c r="C34" s="30" t="n"/>
      <c r="D34" s="31" t="n"/>
      <c r="E34" s="29" t="n"/>
      <c r="H34" s="45">
        <f>IF('Beiträge'!$A34="","",'Beiträge'!$A34)</f>
        <v/>
      </c>
      <c r="I34" s="39">
        <f>IF(H34="","",SUMIF($B$6:$B$205,H34,$D$6:$D$205))</f>
        <v/>
      </c>
      <c r="J34" s="39">
        <f>IF(H34="","",SUMIFS($D$6:$D$205,$B$6:$B$205,H34,$E$6:$E$205,"ja"))</f>
        <v/>
      </c>
      <c r="K34" s="40">
        <f>IF(H34="","",I34-J34)</f>
        <v/>
      </c>
    </row>
    <row r="35">
      <c r="A35" s="28" t="n"/>
      <c r="B35" s="30" t="n"/>
      <c r="C35" s="30" t="n"/>
      <c r="D35" s="31" t="n"/>
      <c r="E35" s="29" t="n"/>
      <c r="H35" s="45">
        <f>IF('Beiträge'!$A35="","",'Beiträge'!$A35)</f>
        <v/>
      </c>
      <c r="I35" s="39">
        <f>IF(H35="","",SUMIF($B$6:$B$205,H35,$D$6:$D$205))</f>
        <v/>
      </c>
      <c r="J35" s="39">
        <f>IF(H35="","",SUMIFS($D$6:$D$205,$B$6:$B$205,H35,$E$6:$E$205,"ja"))</f>
        <v/>
      </c>
      <c r="K35" s="40">
        <f>IF(H35="","",I35-J35)</f>
        <v/>
      </c>
    </row>
    <row r="36">
      <c r="A36" s="28" t="n"/>
      <c r="B36" s="30" t="n"/>
      <c r="C36" s="30" t="n"/>
      <c r="D36" s="31" t="n"/>
      <c r="E36" s="29" t="n"/>
      <c r="H36" s="45">
        <f>IF('Beiträge'!$A36="","",'Beiträge'!$A36)</f>
        <v/>
      </c>
      <c r="I36" s="39">
        <f>IF(H36="","",SUMIF($B$6:$B$205,H36,$D$6:$D$205))</f>
        <v/>
      </c>
      <c r="J36" s="39">
        <f>IF(H36="","",SUMIFS($D$6:$D$205,$B$6:$B$205,H36,$E$6:$E$205,"ja"))</f>
        <v/>
      </c>
      <c r="K36" s="40">
        <f>IF(H36="","",I36-J36)</f>
        <v/>
      </c>
    </row>
    <row r="37">
      <c r="A37" s="28" t="n"/>
      <c r="B37" s="30" t="n"/>
      <c r="C37" s="30" t="n"/>
      <c r="D37" s="31" t="n"/>
      <c r="E37" s="29" t="n"/>
      <c r="H37" s="45">
        <f>IF('Beiträge'!$A37="","",'Beiträge'!$A37)</f>
        <v/>
      </c>
      <c r="I37" s="39">
        <f>IF(H37="","",SUMIF($B$6:$B$205,H37,$D$6:$D$205))</f>
        <v/>
      </c>
      <c r="J37" s="39">
        <f>IF(H37="","",SUMIFS($D$6:$D$205,$B$6:$B$205,H37,$E$6:$E$205,"ja"))</f>
        <v/>
      </c>
      <c r="K37" s="40">
        <f>IF(H37="","",I37-J37)</f>
        <v/>
      </c>
    </row>
    <row r="38">
      <c r="A38" s="28" t="n"/>
      <c r="B38" s="30" t="n"/>
      <c r="C38" s="30" t="n"/>
      <c r="D38" s="31" t="n"/>
      <c r="E38" s="29" t="n"/>
      <c r="H38" s="45">
        <f>IF('Beiträge'!$A38="","",'Beiträge'!$A38)</f>
        <v/>
      </c>
      <c r="I38" s="39">
        <f>IF(H38="","",SUMIF($B$6:$B$205,H38,$D$6:$D$205))</f>
        <v/>
      </c>
      <c r="J38" s="39">
        <f>IF(H38="","",SUMIFS($D$6:$D$205,$B$6:$B$205,H38,$E$6:$E$205,"ja"))</f>
        <v/>
      </c>
      <c r="K38" s="40">
        <f>IF(H38="","",I38-J38)</f>
        <v/>
      </c>
    </row>
    <row r="39">
      <c r="A39" s="28" t="n"/>
      <c r="B39" s="30" t="n"/>
      <c r="C39" s="30" t="n"/>
      <c r="D39" s="31" t="n"/>
      <c r="E39" s="29" t="n"/>
      <c r="H39" s="45">
        <f>IF('Beiträge'!$A39="","",'Beiträge'!$A39)</f>
        <v/>
      </c>
      <c r="I39" s="39">
        <f>IF(H39="","",SUMIF($B$6:$B$205,H39,$D$6:$D$205))</f>
        <v/>
      </c>
      <c r="J39" s="39">
        <f>IF(H39="","",SUMIFS($D$6:$D$205,$B$6:$B$205,H39,$E$6:$E$205,"ja"))</f>
        <v/>
      </c>
      <c r="K39" s="40">
        <f>IF(H39="","",I39-J39)</f>
        <v/>
      </c>
    </row>
    <row r="40">
      <c r="A40" s="28" t="n"/>
      <c r="B40" s="30" t="n"/>
      <c r="C40" s="30" t="n"/>
      <c r="D40" s="31" t="n"/>
      <c r="E40" s="29" t="n"/>
      <c r="H40" s="45">
        <f>IF('Beiträge'!$A40="","",'Beiträge'!$A40)</f>
        <v/>
      </c>
      <c r="I40" s="39">
        <f>IF(H40="","",SUMIF($B$6:$B$205,H40,$D$6:$D$205))</f>
        <v/>
      </c>
      <c r="J40" s="39">
        <f>IF(H40="","",SUMIFS($D$6:$D$205,$B$6:$B$205,H40,$E$6:$E$205,"ja"))</f>
        <v/>
      </c>
      <c r="K40" s="40">
        <f>IF(H40="","",I40-J40)</f>
        <v/>
      </c>
    </row>
    <row r="41">
      <c r="A41" s="28" t="n"/>
      <c r="B41" s="30" t="n"/>
      <c r="C41" s="30" t="n"/>
      <c r="D41" s="31" t="n"/>
      <c r="E41" s="29" t="n"/>
      <c r="H41" s="45">
        <f>IF('Beiträge'!$A41="","",'Beiträge'!$A41)</f>
        <v/>
      </c>
      <c r="I41" s="39">
        <f>IF(H41="","",SUMIF($B$6:$B$205,H41,$D$6:$D$205))</f>
        <v/>
      </c>
      <c r="J41" s="39">
        <f>IF(H41="","",SUMIFS($D$6:$D$205,$B$6:$B$205,H41,$E$6:$E$205,"ja"))</f>
        <v/>
      </c>
      <c r="K41" s="40">
        <f>IF(H41="","",I41-J41)</f>
        <v/>
      </c>
    </row>
    <row r="42">
      <c r="A42" s="28" t="n"/>
      <c r="B42" s="30" t="n"/>
      <c r="C42" s="30" t="n"/>
      <c r="D42" s="31" t="n"/>
      <c r="E42" s="29" t="n"/>
      <c r="H42" s="45">
        <f>IF('Beiträge'!$A42="","",'Beiträge'!$A42)</f>
        <v/>
      </c>
      <c r="I42" s="39">
        <f>IF(H42="","",SUMIF($B$6:$B$205,H42,$D$6:$D$205))</f>
        <v/>
      </c>
      <c r="J42" s="39">
        <f>IF(H42="","",SUMIFS($D$6:$D$205,$B$6:$B$205,H42,$E$6:$E$205,"ja"))</f>
        <v/>
      </c>
      <c r="K42" s="40">
        <f>IF(H42="","",I42-J42)</f>
        <v/>
      </c>
    </row>
    <row r="43">
      <c r="A43" s="28" t="n"/>
      <c r="B43" s="30" t="n"/>
      <c r="C43" s="30" t="n"/>
      <c r="D43" s="31" t="n"/>
      <c r="E43" s="29" t="n"/>
      <c r="H43" s="45">
        <f>IF('Beiträge'!$A43="","",'Beiträge'!$A43)</f>
        <v/>
      </c>
      <c r="I43" s="39">
        <f>IF(H43="","",SUMIF($B$6:$B$205,H43,$D$6:$D$205))</f>
        <v/>
      </c>
      <c r="J43" s="39">
        <f>IF(H43="","",SUMIFS($D$6:$D$205,$B$6:$B$205,H43,$E$6:$E$205,"ja"))</f>
        <v/>
      </c>
      <c r="K43" s="40">
        <f>IF(H43="","",I43-J43)</f>
        <v/>
      </c>
    </row>
    <row r="44">
      <c r="A44" s="28" t="n"/>
      <c r="B44" s="30" t="n"/>
      <c r="C44" s="30" t="n"/>
      <c r="D44" s="31" t="n"/>
      <c r="E44" s="29" t="n"/>
      <c r="H44" s="45">
        <f>IF('Beiträge'!$A44="","",'Beiträge'!$A44)</f>
        <v/>
      </c>
      <c r="I44" s="39">
        <f>IF(H44="","",SUMIF($B$6:$B$205,H44,$D$6:$D$205))</f>
        <v/>
      </c>
      <c r="J44" s="39">
        <f>IF(H44="","",SUMIFS($D$6:$D$205,$B$6:$B$205,H44,$E$6:$E$205,"ja"))</f>
        <v/>
      </c>
      <c r="K44" s="40">
        <f>IF(H44="","",I44-J44)</f>
        <v/>
      </c>
    </row>
    <row r="45">
      <c r="A45" s="28" t="n"/>
      <c r="B45" s="30" t="n"/>
      <c r="C45" s="30" t="n"/>
      <c r="D45" s="31" t="n"/>
      <c r="E45" s="29" t="n"/>
      <c r="H45" s="45">
        <f>IF('Beiträge'!$A45="","",'Beiträge'!$A45)</f>
        <v/>
      </c>
      <c r="I45" s="39">
        <f>IF(H45="","",SUMIF($B$6:$B$205,H45,$D$6:$D$205))</f>
        <v/>
      </c>
      <c r="J45" s="39">
        <f>IF(H45="","",SUMIFS($D$6:$D$205,$B$6:$B$205,H45,$E$6:$E$205,"ja"))</f>
        <v/>
      </c>
      <c r="K45" s="40">
        <f>IF(H45="","",I45-J45)</f>
        <v/>
      </c>
    </row>
    <row r="46">
      <c r="A46" s="28" t="n"/>
      <c r="B46" s="30" t="n"/>
      <c r="C46" s="30" t="n"/>
      <c r="D46" s="31" t="n"/>
      <c r="E46" s="29" t="n"/>
      <c r="H46" s="41" t="inlineStr">
        <is>
          <t>Summe</t>
        </is>
      </c>
      <c r="I46" s="42">
        <f>SUM(I6:I45)</f>
        <v/>
      </c>
      <c r="J46" s="42">
        <f>SUM(J6:J45)</f>
        <v/>
      </c>
      <c r="K46" s="42">
        <f>SUM(K6:K45)</f>
        <v/>
      </c>
    </row>
    <row r="47">
      <c r="A47" s="28" t="n"/>
      <c r="B47" s="30" t="n"/>
      <c r="C47" s="30" t="n"/>
      <c r="D47" s="31" t="n"/>
      <c r="E47" s="29" t="n"/>
      <c r="H47" s="16" t="inlineStr">
        <is>
          <t>ohne Namen aus der Liste</t>
        </is>
      </c>
      <c r="I47" s="46">
        <f>SUM($D$6:$D$205)-I46</f>
        <v/>
      </c>
      <c r="J47" s="46">
        <f>SUMIF($E$6:$E$205,"ja",$D$6:$D$205)-J46</f>
        <v/>
      </c>
      <c r="K47" s="46">
        <f>I47-J47</f>
        <v/>
      </c>
    </row>
    <row r="48">
      <c r="A48" s="28" t="n"/>
      <c r="B48" s="30" t="n"/>
      <c r="C48" s="30" t="n"/>
      <c r="D48" s="31" t="n"/>
      <c r="E48" s="29" t="n"/>
    </row>
    <row r="49">
      <c r="A49" s="28" t="n"/>
      <c r="B49" s="30" t="n"/>
      <c r="C49" s="30" t="n"/>
      <c r="D49" s="31" t="n"/>
      <c r="E49" s="29" t="n"/>
    </row>
    <row r="50">
      <c r="A50" s="28" t="n"/>
      <c r="B50" s="30" t="n"/>
      <c r="C50" s="30" t="n"/>
      <c r="D50" s="31" t="n"/>
      <c r="E50" s="29" t="n"/>
    </row>
    <row r="51">
      <c r="A51" s="28" t="n"/>
      <c r="B51" s="30" t="n"/>
      <c r="C51" s="30" t="n"/>
      <c r="D51" s="31" t="n"/>
      <c r="E51" s="29" t="n"/>
    </row>
    <row r="52">
      <c r="A52" s="28" t="n"/>
      <c r="B52" s="30" t="n"/>
      <c r="C52" s="30" t="n"/>
      <c r="D52" s="31" t="n"/>
      <c r="E52" s="29" t="n"/>
    </row>
    <row r="53">
      <c r="A53" s="28" t="n"/>
      <c r="B53" s="30" t="n"/>
      <c r="C53" s="30" t="n"/>
      <c r="D53" s="31" t="n"/>
      <c r="E53" s="29" t="n"/>
    </row>
    <row r="54">
      <c r="A54" s="28" t="n"/>
      <c r="B54" s="30" t="n"/>
      <c r="C54" s="30" t="n"/>
      <c r="D54" s="31" t="n"/>
      <c r="E54" s="29" t="n"/>
    </row>
    <row r="55">
      <c r="A55" s="28" t="n"/>
      <c r="B55" s="30" t="n"/>
      <c r="C55" s="30" t="n"/>
      <c r="D55" s="31" t="n"/>
      <c r="E55" s="29" t="n"/>
    </row>
    <row r="56">
      <c r="A56" s="28" t="n"/>
      <c r="B56" s="30" t="n"/>
      <c r="C56" s="30" t="n"/>
      <c r="D56" s="31" t="n"/>
      <c r="E56" s="29" t="n"/>
    </row>
    <row r="57">
      <c r="A57" s="28" t="n"/>
      <c r="B57" s="30" t="n"/>
      <c r="C57" s="30" t="n"/>
      <c r="D57" s="31" t="n"/>
      <c r="E57" s="29" t="n"/>
    </row>
    <row r="58">
      <c r="A58" s="28" t="n"/>
      <c r="B58" s="30" t="n"/>
      <c r="C58" s="30" t="n"/>
      <c r="D58" s="31" t="n"/>
      <c r="E58" s="29" t="n"/>
    </row>
    <row r="59">
      <c r="A59" s="28" t="n"/>
      <c r="B59" s="30" t="n"/>
      <c r="C59" s="30" t="n"/>
      <c r="D59" s="31" t="n"/>
      <c r="E59" s="29" t="n"/>
    </row>
    <row r="60">
      <c r="A60" s="28" t="n"/>
      <c r="B60" s="30" t="n"/>
      <c r="C60" s="30" t="n"/>
      <c r="D60" s="31" t="n"/>
      <c r="E60" s="29" t="n"/>
    </row>
    <row r="61">
      <c r="A61" s="28" t="n"/>
      <c r="B61" s="30" t="n"/>
      <c r="C61" s="30" t="n"/>
      <c r="D61" s="31" t="n"/>
      <c r="E61" s="29" t="n"/>
    </row>
    <row r="62">
      <c r="A62" s="28" t="n"/>
      <c r="B62" s="30" t="n"/>
      <c r="C62" s="30" t="n"/>
      <c r="D62" s="31" t="n"/>
      <c r="E62" s="29" t="n"/>
    </row>
    <row r="63">
      <c r="A63" s="28" t="n"/>
      <c r="B63" s="30" t="n"/>
      <c r="C63" s="30" t="n"/>
      <c r="D63" s="31" t="n"/>
      <c r="E63" s="29" t="n"/>
    </row>
    <row r="64">
      <c r="A64" s="28" t="n"/>
      <c r="B64" s="30" t="n"/>
      <c r="C64" s="30" t="n"/>
      <c r="D64" s="31" t="n"/>
      <c r="E64" s="29" t="n"/>
    </row>
    <row r="65">
      <c r="A65" s="28" t="n"/>
      <c r="B65" s="30" t="n"/>
      <c r="C65" s="30" t="n"/>
      <c r="D65" s="31" t="n"/>
      <c r="E65" s="29" t="n"/>
    </row>
    <row r="66">
      <c r="A66" s="28" t="n"/>
      <c r="B66" s="30" t="n"/>
      <c r="C66" s="30" t="n"/>
      <c r="D66" s="31" t="n"/>
      <c r="E66" s="29" t="n"/>
    </row>
    <row r="67">
      <c r="A67" s="28" t="n"/>
      <c r="B67" s="30" t="n"/>
      <c r="C67" s="30" t="n"/>
      <c r="D67" s="31" t="n"/>
      <c r="E67" s="29" t="n"/>
    </row>
    <row r="68">
      <c r="A68" s="28" t="n"/>
      <c r="B68" s="30" t="n"/>
      <c r="C68" s="30" t="n"/>
      <c r="D68" s="31" t="n"/>
      <c r="E68" s="29" t="n"/>
    </row>
    <row r="69">
      <c r="A69" s="28" t="n"/>
      <c r="B69" s="30" t="n"/>
      <c r="C69" s="30" t="n"/>
      <c r="D69" s="31" t="n"/>
      <c r="E69" s="29" t="n"/>
    </row>
    <row r="70">
      <c r="A70" s="28" t="n"/>
      <c r="B70" s="30" t="n"/>
      <c r="C70" s="30" t="n"/>
      <c r="D70" s="31" t="n"/>
      <c r="E70" s="29" t="n"/>
    </row>
    <row r="71">
      <c r="A71" s="28" t="n"/>
      <c r="B71" s="30" t="n"/>
      <c r="C71" s="30" t="n"/>
      <c r="D71" s="31" t="n"/>
      <c r="E71" s="29" t="n"/>
    </row>
    <row r="72">
      <c r="A72" s="28" t="n"/>
      <c r="B72" s="30" t="n"/>
      <c r="C72" s="30" t="n"/>
      <c r="D72" s="31" t="n"/>
      <c r="E72" s="29" t="n"/>
    </row>
    <row r="73">
      <c r="A73" s="28" t="n"/>
      <c r="B73" s="30" t="n"/>
      <c r="C73" s="30" t="n"/>
      <c r="D73" s="31" t="n"/>
      <c r="E73" s="29" t="n"/>
    </row>
    <row r="74">
      <c r="A74" s="28" t="n"/>
      <c r="B74" s="30" t="n"/>
      <c r="C74" s="30" t="n"/>
      <c r="D74" s="31" t="n"/>
      <c r="E74" s="29" t="n"/>
    </row>
    <row r="75">
      <c r="A75" s="28" t="n"/>
      <c r="B75" s="30" t="n"/>
      <c r="C75" s="30" t="n"/>
      <c r="D75" s="31" t="n"/>
      <c r="E75" s="29" t="n"/>
    </row>
    <row r="76">
      <c r="A76" s="28" t="n"/>
      <c r="B76" s="30" t="n"/>
      <c r="C76" s="30" t="n"/>
      <c r="D76" s="31" t="n"/>
      <c r="E76" s="29" t="n"/>
    </row>
    <row r="77">
      <c r="A77" s="28" t="n"/>
      <c r="B77" s="30" t="n"/>
      <c r="C77" s="30" t="n"/>
      <c r="D77" s="31" t="n"/>
      <c r="E77" s="29" t="n"/>
    </row>
    <row r="78">
      <c r="A78" s="28" t="n"/>
      <c r="B78" s="30" t="n"/>
      <c r="C78" s="30" t="n"/>
      <c r="D78" s="31" t="n"/>
      <c r="E78" s="29" t="n"/>
    </row>
    <row r="79">
      <c r="A79" s="28" t="n"/>
      <c r="B79" s="30" t="n"/>
      <c r="C79" s="30" t="n"/>
      <c r="D79" s="31" t="n"/>
      <c r="E79" s="29" t="n"/>
    </row>
    <row r="80">
      <c r="A80" s="28" t="n"/>
      <c r="B80" s="30" t="n"/>
      <c r="C80" s="30" t="n"/>
      <c r="D80" s="31" t="n"/>
      <c r="E80" s="29" t="n"/>
    </row>
    <row r="81">
      <c r="A81" s="28" t="n"/>
      <c r="B81" s="30" t="n"/>
      <c r="C81" s="30" t="n"/>
      <c r="D81" s="31" t="n"/>
      <c r="E81" s="29" t="n"/>
    </row>
    <row r="82">
      <c r="A82" s="28" t="n"/>
      <c r="B82" s="30" t="n"/>
      <c r="C82" s="30" t="n"/>
      <c r="D82" s="31" t="n"/>
      <c r="E82" s="29" t="n"/>
    </row>
    <row r="83">
      <c r="A83" s="28" t="n"/>
      <c r="B83" s="30" t="n"/>
      <c r="C83" s="30" t="n"/>
      <c r="D83" s="31" t="n"/>
      <c r="E83" s="29" t="n"/>
    </row>
    <row r="84">
      <c r="A84" s="28" t="n"/>
      <c r="B84" s="30" t="n"/>
      <c r="C84" s="30" t="n"/>
      <c r="D84" s="31" t="n"/>
      <c r="E84" s="29" t="n"/>
    </row>
    <row r="85">
      <c r="A85" s="28" t="n"/>
      <c r="B85" s="30" t="n"/>
      <c r="C85" s="30" t="n"/>
      <c r="D85" s="31" t="n"/>
      <c r="E85" s="29" t="n"/>
    </row>
    <row r="86">
      <c r="A86" s="28" t="n"/>
      <c r="B86" s="30" t="n"/>
      <c r="C86" s="30" t="n"/>
      <c r="D86" s="31" t="n"/>
      <c r="E86" s="29" t="n"/>
    </row>
    <row r="87">
      <c r="A87" s="28" t="n"/>
      <c r="B87" s="30" t="n"/>
      <c r="C87" s="30" t="n"/>
      <c r="D87" s="31" t="n"/>
      <c r="E87" s="29" t="n"/>
    </row>
    <row r="88">
      <c r="A88" s="28" t="n"/>
      <c r="B88" s="30" t="n"/>
      <c r="C88" s="30" t="n"/>
      <c r="D88" s="31" t="n"/>
      <c r="E88" s="29" t="n"/>
    </row>
    <row r="89">
      <c r="A89" s="28" t="n"/>
      <c r="B89" s="30" t="n"/>
      <c r="C89" s="30" t="n"/>
      <c r="D89" s="31" t="n"/>
      <c r="E89" s="29" t="n"/>
    </row>
    <row r="90">
      <c r="A90" s="28" t="n"/>
      <c r="B90" s="30" t="n"/>
      <c r="C90" s="30" t="n"/>
      <c r="D90" s="31" t="n"/>
      <c r="E90" s="29" t="n"/>
    </row>
    <row r="91">
      <c r="A91" s="28" t="n"/>
      <c r="B91" s="30" t="n"/>
      <c r="C91" s="30" t="n"/>
      <c r="D91" s="31" t="n"/>
      <c r="E91" s="29" t="n"/>
    </row>
    <row r="92">
      <c r="A92" s="28" t="n"/>
      <c r="B92" s="30" t="n"/>
      <c r="C92" s="30" t="n"/>
      <c r="D92" s="31" t="n"/>
      <c r="E92" s="29" t="n"/>
    </row>
    <row r="93">
      <c r="A93" s="28" t="n"/>
      <c r="B93" s="30" t="n"/>
      <c r="C93" s="30" t="n"/>
      <c r="D93" s="31" t="n"/>
      <c r="E93" s="29" t="n"/>
    </row>
    <row r="94">
      <c r="A94" s="28" t="n"/>
      <c r="B94" s="30" t="n"/>
      <c r="C94" s="30" t="n"/>
      <c r="D94" s="31" t="n"/>
      <c r="E94" s="29" t="n"/>
    </row>
    <row r="95">
      <c r="A95" s="28" t="n"/>
      <c r="B95" s="30" t="n"/>
      <c r="C95" s="30" t="n"/>
      <c r="D95" s="31" t="n"/>
      <c r="E95" s="29" t="n"/>
    </row>
    <row r="96">
      <c r="A96" s="28" t="n"/>
      <c r="B96" s="30" t="n"/>
      <c r="C96" s="30" t="n"/>
      <c r="D96" s="31" t="n"/>
      <c r="E96" s="29" t="n"/>
    </row>
    <row r="97">
      <c r="A97" s="28" t="n"/>
      <c r="B97" s="30" t="n"/>
      <c r="C97" s="30" t="n"/>
      <c r="D97" s="31" t="n"/>
      <c r="E97" s="29" t="n"/>
    </row>
    <row r="98">
      <c r="A98" s="28" t="n"/>
      <c r="B98" s="30" t="n"/>
      <c r="C98" s="30" t="n"/>
      <c r="D98" s="31" t="n"/>
      <c r="E98" s="29" t="n"/>
    </row>
    <row r="99">
      <c r="A99" s="28" t="n"/>
      <c r="B99" s="30" t="n"/>
      <c r="C99" s="30" t="n"/>
      <c r="D99" s="31" t="n"/>
      <c r="E99" s="29" t="n"/>
    </row>
    <row r="100">
      <c r="A100" s="28" t="n"/>
      <c r="B100" s="30" t="n"/>
      <c r="C100" s="30" t="n"/>
      <c r="D100" s="31" t="n"/>
      <c r="E100" s="29" t="n"/>
    </row>
    <row r="101">
      <c r="A101" s="28" t="n"/>
      <c r="B101" s="30" t="n"/>
      <c r="C101" s="30" t="n"/>
      <c r="D101" s="31" t="n"/>
      <c r="E101" s="29" t="n"/>
    </row>
    <row r="102">
      <c r="A102" s="28" t="n"/>
      <c r="B102" s="30" t="n"/>
      <c r="C102" s="30" t="n"/>
      <c r="D102" s="31" t="n"/>
      <c r="E102" s="29" t="n"/>
    </row>
    <row r="103">
      <c r="A103" s="28" t="n"/>
      <c r="B103" s="30" t="n"/>
      <c r="C103" s="30" t="n"/>
      <c r="D103" s="31" t="n"/>
      <c r="E103" s="29" t="n"/>
    </row>
    <row r="104">
      <c r="A104" s="28" t="n"/>
      <c r="B104" s="30" t="n"/>
      <c r="C104" s="30" t="n"/>
      <c r="D104" s="31" t="n"/>
      <c r="E104" s="29" t="n"/>
    </row>
    <row r="105">
      <c r="A105" s="28" t="n"/>
      <c r="B105" s="30" t="n"/>
      <c r="C105" s="30" t="n"/>
      <c r="D105" s="31" t="n"/>
      <c r="E105" s="29" t="n"/>
    </row>
    <row r="106">
      <c r="A106" s="28" t="n"/>
      <c r="B106" s="30" t="n"/>
      <c r="C106" s="30" t="n"/>
      <c r="D106" s="31" t="n"/>
      <c r="E106" s="29" t="n"/>
    </row>
    <row r="107">
      <c r="A107" s="28" t="n"/>
      <c r="B107" s="30" t="n"/>
      <c r="C107" s="30" t="n"/>
      <c r="D107" s="31" t="n"/>
      <c r="E107" s="29" t="n"/>
    </row>
    <row r="108">
      <c r="A108" s="28" t="n"/>
      <c r="B108" s="30" t="n"/>
      <c r="C108" s="30" t="n"/>
      <c r="D108" s="31" t="n"/>
      <c r="E108" s="29" t="n"/>
    </row>
    <row r="109">
      <c r="A109" s="28" t="n"/>
      <c r="B109" s="30" t="n"/>
      <c r="C109" s="30" t="n"/>
      <c r="D109" s="31" t="n"/>
      <c r="E109" s="29" t="n"/>
    </row>
    <row r="110">
      <c r="A110" s="28" t="n"/>
      <c r="B110" s="30" t="n"/>
      <c r="C110" s="30" t="n"/>
      <c r="D110" s="31" t="n"/>
      <c r="E110" s="29" t="n"/>
    </row>
    <row r="111">
      <c r="A111" s="28" t="n"/>
      <c r="B111" s="30" t="n"/>
      <c r="C111" s="30" t="n"/>
      <c r="D111" s="31" t="n"/>
      <c r="E111" s="29" t="n"/>
    </row>
    <row r="112">
      <c r="A112" s="28" t="n"/>
      <c r="B112" s="30" t="n"/>
      <c r="C112" s="30" t="n"/>
      <c r="D112" s="31" t="n"/>
      <c r="E112" s="29" t="n"/>
    </row>
    <row r="113">
      <c r="A113" s="28" t="n"/>
      <c r="B113" s="30" t="n"/>
      <c r="C113" s="30" t="n"/>
      <c r="D113" s="31" t="n"/>
      <c r="E113" s="29" t="n"/>
    </row>
    <row r="114">
      <c r="A114" s="28" t="n"/>
      <c r="B114" s="30" t="n"/>
      <c r="C114" s="30" t="n"/>
      <c r="D114" s="31" t="n"/>
      <c r="E114" s="29" t="n"/>
    </row>
    <row r="115">
      <c r="A115" s="28" t="n"/>
      <c r="B115" s="30" t="n"/>
      <c r="C115" s="30" t="n"/>
      <c r="D115" s="31" t="n"/>
      <c r="E115" s="29" t="n"/>
    </row>
    <row r="116">
      <c r="A116" s="28" t="n"/>
      <c r="B116" s="30" t="n"/>
      <c r="C116" s="30" t="n"/>
      <c r="D116" s="31" t="n"/>
      <c r="E116" s="29" t="n"/>
    </row>
    <row r="117">
      <c r="A117" s="28" t="n"/>
      <c r="B117" s="30" t="n"/>
      <c r="C117" s="30" t="n"/>
      <c r="D117" s="31" t="n"/>
      <c r="E117" s="29" t="n"/>
    </row>
    <row r="118">
      <c r="A118" s="28" t="n"/>
      <c r="B118" s="30" t="n"/>
      <c r="C118" s="30" t="n"/>
      <c r="D118" s="31" t="n"/>
      <c r="E118" s="29" t="n"/>
    </row>
    <row r="119">
      <c r="A119" s="28" t="n"/>
      <c r="B119" s="30" t="n"/>
      <c r="C119" s="30" t="n"/>
      <c r="D119" s="31" t="n"/>
      <c r="E119" s="29" t="n"/>
    </row>
    <row r="120">
      <c r="A120" s="28" t="n"/>
      <c r="B120" s="30" t="n"/>
      <c r="C120" s="30" t="n"/>
      <c r="D120" s="31" t="n"/>
      <c r="E120" s="29" t="n"/>
    </row>
    <row r="121">
      <c r="A121" s="28" t="n"/>
      <c r="B121" s="30" t="n"/>
      <c r="C121" s="30" t="n"/>
      <c r="D121" s="31" t="n"/>
      <c r="E121" s="29" t="n"/>
    </row>
    <row r="122">
      <c r="A122" s="28" t="n"/>
      <c r="B122" s="30" t="n"/>
      <c r="C122" s="30" t="n"/>
      <c r="D122" s="31" t="n"/>
      <c r="E122" s="29" t="n"/>
    </row>
    <row r="123">
      <c r="A123" s="28" t="n"/>
      <c r="B123" s="30" t="n"/>
      <c r="C123" s="30" t="n"/>
      <c r="D123" s="31" t="n"/>
      <c r="E123" s="29" t="n"/>
    </row>
    <row r="124">
      <c r="A124" s="28" t="n"/>
      <c r="B124" s="30" t="n"/>
      <c r="C124" s="30" t="n"/>
      <c r="D124" s="31" t="n"/>
      <c r="E124" s="29" t="n"/>
    </row>
    <row r="125">
      <c r="A125" s="28" t="n"/>
      <c r="B125" s="30" t="n"/>
      <c r="C125" s="30" t="n"/>
      <c r="D125" s="31" t="n"/>
      <c r="E125" s="29" t="n"/>
    </row>
    <row r="126">
      <c r="A126" s="28" t="n"/>
      <c r="B126" s="30" t="n"/>
      <c r="C126" s="30" t="n"/>
      <c r="D126" s="31" t="n"/>
      <c r="E126" s="29" t="n"/>
    </row>
    <row r="127">
      <c r="A127" s="28" t="n"/>
      <c r="B127" s="30" t="n"/>
      <c r="C127" s="30" t="n"/>
      <c r="D127" s="31" t="n"/>
      <c r="E127" s="29" t="n"/>
    </row>
    <row r="128">
      <c r="A128" s="28" t="n"/>
      <c r="B128" s="30" t="n"/>
      <c r="C128" s="30" t="n"/>
      <c r="D128" s="31" t="n"/>
      <c r="E128" s="29" t="n"/>
    </row>
    <row r="129">
      <c r="A129" s="28" t="n"/>
      <c r="B129" s="30" t="n"/>
      <c r="C129" s="30" t="n"/>
      <c r="D129" s="31" t="n"/>
      <c r="E129" s="29" t="n"/>
    </row>
    <row r="130">
      <c r="A130" s="28" t="n"/>
      <c r="B130" s="30" t="n"/>
      <c r="C130" s="30" t="n"/>
      <c r="D130" s="31" t="n"/>
      <c r="E130" s="29" t="n"/>
    </row>
    <row r="131">
      <c r="A131" s="28" t="n"/>
      <c r="B131" s="30" t="n"/>
      <c r="C131" s="30" t="n"/>
      <c r="D131" s="31" t="n"/>
      <c r="E131" s="29" t="n"/>
    </row>
    <row r="132">
      <c r="A132" s="28" t="n"/>
      <c r="B132" s="30" t="n"/>
      <c r="C132" s="30" t="n"/>
      <c r="D132" s="31" t="n"/>
      <c r="E132" s="29" t="n"/>
    </row>
    <row r="133">
      <c r="A133" s="28" t="n"/>
      <c r="B133" s="30" t="n"/>
      <c r="C133" s="30" t="n"/>
      <c r="D133" s="31" t="n"/>
      <c r="E133" s="29" t="n"/>
    </row>
    <row r="134">
      <c r="A134" s="28" t="n"/>
      <c r="B134" s="30" t="n"/>
      <c r="C134" s="30" t="n"/>
      <c r="D134" s="31" t="n"/>
      <c r="E134" s="29" t="n"/>
    </row>
    <row r="135">
      <c r="A135" s="28" t="n"/>
      <c r="B135" s="30" t="n"/>
      <c r="C135" s="30" t="n"/>
      <c r="D135" s="31" t="n"/>
      <c r="E135" s="29" t="n"/>
    </row>
    <row r="136">
      <c r="A136" s="28" t="n"/>
      <c r="B136" s="30" t="n"/>
      <c r="C136" s="30" t="n"/>
      <c r="D136" s="31" t="n"/>
      <c r="E136" s="29" t="n"/>
    </row>
    <row r="137">
      <c r="A137" s="28" t="n"/>
      <c r="B137" s="30" t="n"/>
      <c r="C137" s="30" t="n"/>
      <c r="D137" s="31" t="n"/>
      <c r="E137" s="29" t="n"/>
    </row>
    <row r="138">
      <c r="A138" s="28" t="n"/>
      <c r="B138" s="30" t="n"/>
      <c r="C138" s="30" t="n"/>
      <c r="D138" s="31" t="n"/>
      <c r="E138" s="29" t="n"/>
    </row>
    <row r="139">
      <c r="A139" s="28" t="n"/>
      <c r="B139" s="30" t="n"/>
      <c r="C139" s="30" t="n"/>
      <c r="D139" s="31" t="n"/>
      <c r="E139" s="29" t="n"/>
    </row>
    <row r="140">
      <c r="A140" s="28" t="n"/>
      <c r="B140" s="30" t="n"/>
      <c r="C140" s="30" t="n"/>
      <c r="D140" s="31" t="n"/>
      <c r="E140" s="29" t="n"/>
    </row>
    <row r="141">
      <c r="A141" s="28" t="n"/>
      <c r="B141" s="30" t="n"/>
      <c r="C141" s="30" t="n"/>
      <c r="D141" s="31" t="n"/>
      <c r="E141" s="29" t="n"/>
    </row>
    <row r="142">
      <c r="A142" s="28" t="n"/>
      <c r="B142" s="30" t="n"/>
      <c r="C142" s="30" t="n"/>
      <c r="D142" s="31" t="n"/>
      <c r="E142" s="29" t="n"/>
    </row>
    <row r="143">
      <c r="A143" s="28" t="n"/>
      <c r="B143" s="30" t="n"/>
      <c r="C143" s="30" t="n"/>
      <c r="D143" s="31" t="n"/>
      <c r="E143" s="29" t="n"/>
    </row>
    <row r="144">
      <c r="A144" s="28" t="n"/>
      <c r="B144" s="30" t="n"/>
      <c r="C144" s="30" t="n"/>
      <c r="D144" s="31" t="n"/>
      <c r="E144" s="29" t="n"/>
    </row>
    <row r="145">
      <c r="A145" s="28" t="n"/>
      <c r="B145" s="30" t="n"/>
      <c r="C145" s="30" t="n"/>
      <c r="D145" s="31" t="n"/>
      <c r="E145" s="29" t="n"/>
    </row>
    <row r="146">
      <c r="A146" s="28" t="n"/>
      <c r="B146" s="30" t="n"/>
      <c r="C146" s="30" t="n"/>
      <c r="D146" s="31" t="n"/>
      <c r="E146" s="29" t="n"/>
    </row>
    <row r="147">
      <c r="A147" s="28" t="n"/>
      <c r="B147" s="30" t="n"/>
      <c r="C147" s="30" t="n"/>
      <c r="D147" s="31" t="n"/>
      <c r="E147" s="29" t="n"/>
    </row>
    <row r="148">
      <c r="A148" s="28" t="n"/>
      <c r="B148" s="30" t="n"/>
      <c r="C148" s="30" t="n"/>
      <c r="D148" s="31" t="n"/>
      <c r="E148" s="29" t="n"/>
    </row>
    <row r="149">
      <c r="A149" s="28" t="n"/>
      <c r="B149" s="30" t="n"/>
      <c r="C149" s="30" t="n"/>
      <c r="D149" s="31" t="n"/>
      <c r="E149" s="29" t="n"/>
    </row>
    <row r="150">
      <c r="A150" s="28" t="n"/>
      <c r="B150" s="30" t="n"/>
      <c r="C150" s="30" t="n"/>
      <c r="D150" s="31" t="n"/>
      <c r="E150" s="29" t="n"/>
    </row>
    <row r="151">
      <c r="A151" s="28" t="n"/>
      <c r="B151" s="30" t="n"/>
      <c r="C151" s="30" t="n"/>
      <c r="D151" s="31" t="n"/>
      <c r="E151" s="29" t="n"/>
    </row>
    <row r="152">
      <c r="A152" s="28" t="n"/>
      <c r="B152" s="30" t="n"/>
      <c r="C152" s="30" t="n"/>
      <c r="D152" s="31" t="n"/>
      <c r="E152" s="29" t="n"/>
    </row>
    <row r="153">
      <c r="A153" s="28" t="n"/>
      <c r="B153" s="30" t="n"/>
      <c r="C153" s="30" t="n"/>
      <c r="D153" s="31" t="n"/>
      <c r="E153" s="29" t="n"/>
    </row>
    <row r="154">
      <c r="A154" s="28" t="n"/>
      <c r="B154" s="30" t="n"/>
      <c r="C154" s="30" t="n"/>
      <c r="D154" s="31" t="n"/>
      <c r="E154" s="29" t="n"/>
    </row>
    <row r="155">
      <c r="A155" s="28" t="n"/>
      <c r="B155" s="30" t="n"/>
      <c r="C155" s="30" t="n"/>
      <c r="D155" s="31" t="n"/>
      <c r="E155" s="29" t="n"/>
    </row>
    <row r="156">
      <c r="A156" s="28" t="n"/>
      <c r="B156" s="30" t="n"/>
      <c r="C156" s="30" t="n"/>
      <c r="D156" s="31" t="n"/>
      <c r="E156" s="29" t="n"/>
    </row>
    <row r="157">
      <c r="A157" s="28" t="n"/>
      <c r="B157" s="30" t="n"/>
      <c r="C157" s="30" t="n"/>
      <c r="D157" s="31" t="n"/>
      <c r="E157" s="29" t="n"/>
    </row>
    <row r="158">
      <c r="A158" s="28" t="n"/>
      <c r="B158" s="30" t="n"/>
      <c r="C158" s="30" t="n"/>
      <c r="D158" s="31" t="n"/>
      <c r="E158" s="29" t="n"/>
    </row>
    <row r="159">
      <c r="A159" s="28" t="n"/>
      <c r="B159" s="30" t="n"/>
      <c r="C159" s="30" t="n"/>
      <c r="D159" s="31" t="n"/>
      <c r="E159" s="29" t="n"/>
    </row>
    <row r="160">
      <c r="A160" s="28" t="n"/>
      <c r="B160" s="30" t="n"/>
      <c r="C160" s="30" t="n"/>
      <c r="D160" s="31" t="n"/>
      <c r="E160" s="29" t="n"/>
    </row>
    <row r="161">
      <c r="A161" s="28" t="n"/>
      <c r="B161" s="30" t="n"/>
      <c r="C161" s="30" t="n"/>
      <c r="D161" s="31" t="n"/>
      <c r="E161" s="29" t="n"/>
    </row>
    <row r="162">
      <c r="A162" s="28" t="n"/>
      <c r="B162" s="30" t="n"/>
      <c r="C162" s="30" t="n"/>
      <c r="D162" s="31" t="n"/>
      <c r="E162" s="29" t="n"/>
    </row>
    <row r="163">
      <c r="A163" s="28" t="n"/>
      <c r="B163" s="30" t="n"/>
      <c r="C163" s="30" t="n"/>
      <c r="D163" s="31" t="n"/>
      <c r="E163" s="29" t="n"/>
    </row>
    <row r="164">
      <c r="A164" s="28" t="n"/>
      <c r="B164" s="30" t="n"/>
      <c r="C164" s="30" t="n"/>
      <c r="D164" s="31" t="n"/>
      <c r="E164" s="29" t="n"/>
    </row>
    <row r="165">
      <c r="A165" s="28" t="n"/>
      <c r="B165" s="30" t="n"/>
      <c r="C165" s="30" t="n"/>
      <c r="D165" s="31" t="n"/>
      <c r="E165" s="29" t="n"/>
    </row>
    <row r="166">
      <c r="A166" s="28" t="n"/>
      <c r="B166" s="30" t="n"/>
      <c r="C166" s="30" t="n"/>
      <c r="D166" s="31" t="n"/>
      <c r="E166" s="29" t="n"/>
    </row>
    <row r="167">
      <c r="A167" s="28" t="n"/>
      <c r="B167" s="30" t="n"/>
      <c r="C167" s="30" t="n"/>
      <c r="D167" s="31" t="n"/>
      <c r="E167" s="29" t="n"/>
    </row>
    <row r="168">
      <c r="A168" s="28" t="n"/>
      <c r="B168" s="30" t="n"/>
      <c r="C168" s="30" t="n"/>
      <c r="D168" s="31" t="n"/>
      <c r="E168" s="29" t="n"/>
    </row>
    <row r="169">
      <c r="A169" s="28" t="n"/>
      <c r="B169" s="30" t="n"/>
      <c r="C169" s="30" t="n"/>
      <c r="D169" s="31" t="n"/>
      <c r="E169" s="29" t="n"/>
    </row>
    <row r="170">
      <c r="A170" s="28" t="n"/>
      <c r="B170" s="30" t="n"/>
      <c r="C170" s="30" t="n"/>
      <c r="D170" s="31" t="n"/>
      <c r="E170" s="29" t="n"/>
    </row>
    <row r="171">
      <c r="A171" s="28" t="n"/>
      <c r="B171" s="30" t="n"/>
      <c r="C171" s="30" t="n"/>
      <c r="D171" s="31" t="n"/>
      <c r="E171" s="29" t="n"/>
    </row>
    <row r="172">
      <c r="A172" s="28" t="n"/>
      <c r="B172" s="30" t="n"/>
      <c r="C172" s="30" t="n"/>
      <c r="D172" s="31" t="n"/>
      <c r="E172" s="29" t="n"/>
    </row>
    <row r="173">
      <c r="A173" s="28" t="n"/>
      <c r="B173" s="30" t="n"/>
      <c r="C173" s="30" t="n"/>
      <c r="D173" s="31" t="n"/>
      <c r="E173" s="29" t="n"/>
    </row>
    <row r="174">
      <c r="A174" s="28" t="n"/>
      <c r="B174" s="30" t="n"/>
      <c r="C174" s="30" t="n"/>
      <c r="D174" s="31" t="n"/>
      <c r="E174" s="29" t="n"/>
    </row>
    <row r="175">
      <c r="A175" s="28" t="n"/>
      <c r="B175" s="30" t="n"/>
      <c r="C175" s="30" t="n"/>
      <c r="D175" s="31" t="n"/>
      <c r="E175" s="29" t="n"/>
    </row>
    <row r="176">
      <c r="A176" s="28" t="n"/>
      <c r="B176" s="30" t="n"/>
      <c r="C176" s="30" t="n"/>
      <c r="D176" s="31" t="n"/>
      <c r="E176" s="29" t="n"/>
    </row>
    <row r="177">
      <c r="A177" s="28" t="n"/>
      <c r="B177" s="30" t="n"/>
      <c r="C177" s="30" t="n"/>
      <c r="D177" s="31" t="n"/>
      <c r="E177" s="29" t="n"/>
    </row>
    <row r="178">
      <c r="A178" s="28" t="n"/>
      <c r="B178" s="30" t="n"/>
      <c r="C178" s="30" t="n"/>
      <c r="D178" s="31" t="n"/>
      <c r="E178" s="29" t="n"/>
    </row>
    <row r="179">
      <c r="A179" s="28" t="n"/>
      <c r="B179" s="30" t="n"/>
      <c r="C179" s="30" t="n"/>
      <c r="D179" s="31" t="n"/>
      <c r="E179" s="29" t="n"/>
    </row>
    <row r="180">
      <c r="A180" s="28" t="n"/>
      <c r="B180" s="30" t="n"/>
      <c r="C180" s="30" t="n"/>
      <c r="D180" s="31" t="n"/>
      <c r="E180" s="29" t="n"/>
    </row>
    <row r="181">
      <c r="A181" s="28" t="n"/>
      <c r="B181" s="30" t="n"/>
      <c r="C181" s="30" t="n"/>
      <c r="D181" s="31" t="n"/>
      <c r="E181" s="29" t="n"/>
    </row>
    <row r="182">
      <c r="A182" s="28" t="n"/>
      <c r="B182" s="30" t="n"/>
      <c r="C182" s="30" t="n"/>
      <c r="D182" s="31" t="n"/>
      <c r="E182" s="29" t="n"/>
    </row>
    <row r="183">
      <c r="A183" s="28" t="n"/>
      <c r="B183" s="30" t="n"/>
      <c r="C183" s="30" t="n"/>
      <c r="D183" s="31" t="n"/>
      <c r="E183" s="29" t="n"/>
    </row>
    <row r="184">
      <c r="A184" s="28" t="n"/>
      <c r="B184" s="30" t="n"/>
      <c r="C184" s="30" t="n"/>
      <c r="D184" s="31" t="n"/>
      <c r="E184" s="29" t="n"/>
    </row>
    <row r="185">
      <c r="A185" s="28" t="n"/>
      <c r="B185" s="30" t="n"/>
      <c r="C185" s="30" t="n"/>
      <c r="D185" s="31" t="n"/>
      <c r="E185" s="29" t="n"/>
    </row>
    <row r="186">
      <c r="A186" s="28" t="n"/>
      <c r="B186" s="30" t="n"/>
      <c r="C186" s="30" t="n"/>
      <c r="D186" s="31" t="n"/>
      <c r="E186" s="29" t="n"/>
    </row>
    <row r="187">
      <c r="A187" s="28" t="n"/>
      <c r="B187" s="30" t="n"/>
      <c r="C187" s="30" t="n"/>
      <c r="D187" s="31" t="n"/>
      <c r="E187" s="29" t="n"/>
    </row>
    <row r="188">
      <c r="A188" s="28" t="n"/>
      <c r="B188" s="30" t="n"/>
      <c r="C188" s="30" t="n"/>
      <c r="D188" s="31" t="n"/>
      <c r="E188" s="29" t="n"/>
    </row>
    <row r="189">
      <c r="A189" s="28" t="n"/>
      <c r="B189" s="30" t="n"/>
      <c r="C189" s="30" t="n"/>
      <c r="D189" s="31" t="n"/>
      <c r="E189" s="29" t="n"/>
    </row>
    <row r="190">
      <c r="A190" s="28" t="n"/>
      <c r="B190" s="30" t="n"/>
      <c r="C190" s="30" t="n"/>
      <c r="D190" s="31" t="n"/>
      <c r="E190" s="29" t="n"/>
    </row>
    <row r="191">
      <c r="A191" s="28" t="n"/>
      <c r="B191" s="30" t="n"/>
      <c r="C191" s="30" t="n"/>
      <c r="D191" s="31" t="n"/>
      <c r="E191" s="29" t="n"/>
    </row>
    <row r="192">
      <c r="A192" s="28" t="n"/>
      <c r="B192" s="30" t="n"/>
      <c r="C192" s="30" t="n"/>
      <c r="D192" s="31" t="n"/>
      <c r="E192" s="29" t="n"/>
    </row>
    <row r="193">
      <c r="A193" s="28" t="n"/>
      <c r="B193" s="30" t="n"/>
      <c r="C193" s="30" t="n"/>
      <c r="D193" s="31" t="n"/>
      <c r="E193" s="29" t="n"/>
    </row>
    <row r="194">
      <c r="A194" s="28" t="n"/>
      <c r="B194" s="30" t="n"/>
      <c r="C194" s="30" t="n"/>
      <c r="D194" s="31" t="n"/>
      <c r="E194" s="29" t="n"/>
    </row>
    <row r="195">
      <c r="A195" s="28" t="n"/>
      <c r="B195" s="30" t="n"/>
      <c r="C195" s="30" t="n"/>
      <c r="D195" s="31" t="n"/>
      <c r="E195" s="29" t="n"/>
    </row>
    <row r="196">
      <c r="A196" s="28" t="n"/>
      <c r="B196" s="30" t="n"/>
      <c r="C196" s="30" t="n"/>
      <c r="D196" s="31" t="n"/>
      <c r="E196" s="29" t="n"/>
    </row>
    <row r="197">
      <c r="A197" s="28" t="n"/>
      <c r="B197" s="30" t="n"/>
      <c r="C197" s="30" t="n"/>
      <c r="D197" s="31" t="n"/>
      <c r="E197" s="29" t="n"/>
    </row>
    <row r="198">
      <c r="A198" s="28" t="n"/>
      <c r="B198" s="30" t="n"/>
      <c r="C198" s="30" t="n"/>
      <c r="D198" s="31" t="n"/>
      <c r="E198" s="29" t="n"/>
    </row>
    <row r="199">
      <c r="A199" s="28" t="n"/>
      <c r="B199" s="30" t="n"/>
      <c r="C199" s="30" t="n"/>
      <c r="D199" s="31" t="n"/>
      <c r="E199" s="29" t="n"/>
    </row>
    <row r="200">
      <c r="A200" s="28" t="n"/>
      <c r="B200" s="30" t="n"/>
      <c r="C200" s="30" t="n"/>
      <c r="D200" s="31" t="n"/>
      <c r="E200" s="29" t="n"/>
    </row>
    <row r="201">
      <c r="A201" s="28" t="n"/>
      <c r="B201" s="30" t="n"/>
      <c r="C201" s="30" t="n"/>
      <c r="D201" s="31" t="n"/>
      <c r="E201" s="29" t="n"/>
    </row>
    <row r="202">
      <c r="A202" s="28" t="n"/>
      <c r="B202" s="30" t="n"/>
      <c r="C202" s="30" t="n"/>
      <c r="D202" s="31" t="n"/>
      <c r="E202" s="29" t="n"/>
    </row>
    <row r="203">
      <c r="A203" s="28" t="n"/>
      <c r="B203" s="30" t="n"/>
      <c r="C203" s="30" t="n"/>
      <c r="D203" s="31" t="n"/>
      <c r="E203" s="29" t="n"/>
    </row>
    <row r="204">
      <c r="A204" s="28" t="n"/>
      <c r="B204" s="30" t="n"/>
      <c r="C204" s="30" t="n"/>
      <c r="D204" s="31" t="n"/>
      <c r="E204" s="29" t="n"/>
    </row>
    <row r="205">
      <c r="A205" s="28" t="n"/>
      <c r="B205" s="30" t="n"/>
      <c r="C205" s="30" t="n"/>
      <c r="D205" s="31" t="n"/>
      <c r="E205" s="29" t="n"/>
    </row>
  </sheetData>
  <autoFilter ref="A5:E205"/>
  <mergeCells count="1">
    <mergeCell ref="A2:K2"/>
  </mergeCells>
  <conditionalFormatting sqref="I47:K47">
    <cfRule type="expression" priority="1" dxfId="5">
      <formula>I47&lt;&gt;0</formula>
    </cfRule>
  </conditionalFormatting>
  <conditionalFormatting sqref="K6:K45">
    <cfRule type="expression" priority="2" dxfId="0">
      <formula>AND(ISNUMBER(K6),K6&gt;0)</formula>
    </cfRule>
  </conditionalFormatting>
  <conditionalFormatting sqref="E6:E205">
    <cfRule type="expression" priority="3" dxfId="2">
      <formula>E6="ja"</formula>
    </cfRule>
    <cfRule type="expression" priority="4" dxfId="4">
      <formula>AND(D6&lt;&gt;"",E6&lt;&gt;"ja")</formula>
    </cfRule>
  </conditionalFormatting>
  <conditionalFormatting sqref="A6:D205">
    <cfRule type="expression" priority="5" dxfId="1" stopIfTrue="0">
      <formula>MOD(ROW()-6,2)=1</formula>
    </cfRule>
  </conditionalFormatting>
  <dataValidations count="4">
    <dataValidation sqref="B6:B205" showDropDown="0" showInputMessage="1" showErrorMessage="0" allowBlank="1" promptTitle="Spieler/in" prompt="Aus der Liste wählen. Die Namen kommen aus dem Blatt Beiträge." type="list">
      <formula1>'Beiträge'!$A$6:$A$45</formula1>
    </dataValidation>
    <dataValidation sqref="E6:E205" showDropDown="0" showInputMessage="0" showErrorMessage="1" allowBlank="1" errorTitle="Bezahlt?" error="Bitte ja oder nein wählen." type="list">
      <formula1>"ja,nein"</formula1>
    </dataValidation>
    <dataValidation sqref="A6:A205" showDropDown="0" showInputMessage="0" showErrorMessage="1" allowBlank="1" errorTitle="Datum" error="Bitte ein Datum eintragen." type="date" operator="greaterThan">
      <formula1>36526</formula1>
    </dataValidation>
    <dataValidation sqref="D6:D205" showDropDown="0" showInputMessage="0" showErrorMessage="1" allowBlank="1" errorTitle="Betrag" error="Bitte einen Betrag ab 0 eintragen." type="decimal" operator="greaterThanOrEqual">
      <formula1>0</formula1>
    </dataValidation>
  </dataValidations>
  <hyperlinks>
    <hyperlink xmlns:r="http://schemas.openxmlformats.org/officeDocument/2006/relationships" ref="K1" r:id="rId1"/>
  </hyperlinks>
  <printOptions horizontalCentered="1"/>
  <pageMargins left="0.5" right="0.5" top="0.6" bottom="0.7" header="0.5" footer="0.5"/>
  <pageSetup orientation="landscape" paperSize="9" fitToHeight="0" fitToWidth="1"/>
  <headerFooter>
    <oddHeader/>
    <oddFooter>&amp;L&amp;8 &amp;K3D5446Mannschaftskasse-Vorlage · 11pay.de&amp;R&amp;8 &amp;K3D5446Seite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11pay (11pay.de)</dc:creator>
  <dc:title xmlns:dc="http://purl.org/dc/elements/1.1/">Mannschaftskasse-Vorlage</dc:title>
  <dc:description xmlns:dc="http://purl.org/dc/elements/1.1/">Kostenlose Vorlage von https://11pay.de</dc:description>
  <dc:subject xmlns:dc="http://purl.org/dc/elements/1.1/">Kassenbuch, Beiträge und Strafen für die Mannschaftskasse</dc:subject>
  <dcterms:created xmlns:dcterms="http://purl.org/dc/terms/" xmlns:xsi="http://www.w3.org/2001/XMLSchema-instance" xsi:type="dcterms:W3CDTF">2026-10-22T19:36:10Z</dcterms:created>
  <dcterms:modified xmlns:dcterms="http://purl.org/dc/terms/" xmlns:xsi="http://www.w3.org/2001/XMLSchema-instance" xsi:type="dcterms:W3CDTF">2026-10-22T19:36:10Z</dcterms:modified>
  <cp:lastModifiedBy>11pay</cp:lastModifiedBy>
  <cp:keywords>Mannschaftskasse, Vorlage, Kassenbuch, Beiträge, Strafen, 11pay</cp:keywords>
</cp:coreProperties>
</file>